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110" windowHeight="10170"/>
  </bookViews>
  <sheets>
    <sheet name="план" sheetId="4" r:id="rId1"/>
  </sheets>
  <definedNames>
    <definedName name="_xlnm.Print_Titles" localSheetId="0">план!$14:$15</definedName>
  </definedNames>
  <calcPr calcId="144525"/>
</workbook>
</file>

<file path=xl/calcChain.xml><?xml version="1.0" encoding="utf-8"?>
<calcChain xmlns="http://schemas.openxmlformats.org/spreadsheetml/2006/main">
  <c r="D38" i="4" l="1"/>
  <c r="H38" i="4"/>
  <c r="D43" i="4" l="1"/>
  <c r="D40" i="4" s="1"/>
  <c r="D60" i="4"/>
  <c r="D63" i="4"/>
  <c r="D68" i="4"/>
  <c r="C63" i="4" l="1"/>
  <c r="C60" i="4"/>
  <c r="D57" i="4" l="1"/>
  <c r="D55" i="4" s="1"/>
  <c r="I55" i="4"/>
  <c r="G55" i="4"/>
  <c r="C55" i="4"/>
  <c r="I68" i="4" l="1"/>
  <c r="I63" i="4"/>
  <c r="G68" i="4"/>
  <c r="G63" i="4"/>
  <c r="I60" i="4"/>
  <c r="G60" i="4"/>
  <c r="I50" i="4"/>
  <c r="I47" i="4" s="1"/>
  <c r="G50" i="4"/>
  <c r="G47" i="4" s="1"/>
  <c r="I43" i="4"/>
  <c r="I40" i="4" s="1"/>
  <c r="G43" i="4"/>
  <c r="G40" i="4" s="1"/>
  <c r="H43" i="4"/>
  <c r="J43" i="4"/>
  <c r="C40" i="4"/>
  <c r="C28" i="4"/>
  <c r="I28" i="4"/>
  <c r="I24" i="4"/>
  <c r="G28" i="4"/>
  <c r="G24" i="4"/>
  <c r="G23" i="4" s="1"/>
  <c r="C24" i="4"/>
  <c r="C23" i="4" s="1"/>
  <c r="C17" i="4" s="1"/>
  <c r="C78" i="4" s="1"/>
  <c r="C18" i="4"/>
  <c r="I18" i="4"/>
  <c r="G18" i="4"/>
  <c r="I37" i="4"/>
  <c r="C37" i="4"/>
  <c r="G37" i="4"/>
  <c r="G32" i="4"/>
  <c r="C32" i="4"/>
  <c r="I32" i="4"/>
  <c r="G17" i="4" l="1"/>
  <c r="G78" i="4" s="1"/>
  <c r="I23" i="4"/>
  <c r="I17" i="4" s="1"/>
  <c r="I78" i="4" s="1"/>
  <c r="J68" i="4" l="1"/>
  <c r="H68" i="4"/>
  <c r="J32" i="4" l="1"/>
  <c r="F60" i="4" l="1"/>
  <c r="H60" i="4"/>
  <c r="J60" i="4"/>
  <c r="F63" i="4"/>
  <c r="H63" i="4"/>
  <c r="J63" i="4"/>
  <c r="F68" i="4"/>
  <c r="F55" i="4"/>
  <c r="F50" i="4"/>
  <c r="F47" i="4" s="1"/>
  <c r="F43" i="4"/>
  <c r="F40" i="4" s="1"/>
  <c r="F37" i="4"/>
  <c r="F32" i="4"/>
  <c r="F28" i="4"/>
  <c r="F24" i="4"/>
  <c r="F18" i="4"/>
  <c r="D18" i="4"/>
  <c r="F23" i="4" l="1"/>
  <c r="F17" i="4" s="1"/>
  <c r="F78" i="4" s="1"/>
  <c r="J50" i="4"/>
  <c r="J47" i="4" s="1"/>
  <c r="H50" i="4"/>
  <c r="H47" i="4" s="1"/>
  <c r="D47" i="4"/>
  <c r="J55" i="4" l="1"/>
  <c r="H55" i="4"/>
  <c r="J40" i="4"/>
  <c r="H40" i="4"/>
  <c r="J37" i="4"/>
  <c r="H37" i="4"/>
  <c r="D37" i="4"/>
  <c r="H32" i="4"/>
  <c r="D32" i="4"/>
  <c r="J28" i="4"/>
  <c r="H28" i="4"/>
  <c r="D28" i="4"/>
  <c r="J24" i="4"/>
  <c r="H24" i="4"/>
  <c r="D24" i="4"/>
  <c r="J18" i="4"/>
  <c r="H18" i="4"/>
  <c r="J23" i="4" l="1"/>
  <c r="D23" i="4"/>
  <c r="D17" i="4" s="1"/>
  <c r="J17" i="4"/>
  <c r="J78" i="4" s="1"/>
  <c r="H23" i="4"/>
  <c r="H17" i="4" s="1"/>
  <c r="H78" i="4" s="1"/>
  <c r="D78" i="4" l="1"/>
  <c r="D46" i="4"/>
</calcChain>
</file>

<file path=xl/sharedStrings.xml><?xml version="1.0" encoding="utf-8"?>
<sst xmlns="http://schemas.openxmlformats.org/spreadsheetml/2006/main" count="147" uniqueCount="135">
  <si>
    <t>Наименование мероприятия</t>
  </si>
  <si>
    <t>количество,  единиц</t>
  </si>
  <si>
    <t>2.</t>
  </si>
  <si>
    <t>1.</t>
  </si>
  <si>
    <t>Работа по земельно-имущественному комплексу</t>
  </si>
  <si>
    <t>2.1.</t>
  </si>
  <si>
    <t>Увеличение стоимости выкупа земельных участков</t>
  </si>
  <si>
    <t>2.2.</t>
  </si>
  <si>
    <t>Проведение земельного контроля</t>
  </si>
  <si>
    <t>2.2.1.</t>
  </si>
  <si>
    <t>Профилактические мероприятия</t>
  </si>
  <si>
    <t>2.1.1.</t>
  </si>
  <si>
    <t>2.1.2.</t>
  </si>
  <si>
    <t>2.1.3.</t>
  </si>
  <si>
    <t>2.1.4.</t>
  </si>
  <si>
    <t>2.2.1.2.</t>
  </si>
  <si>
    <t>2.2.1.3.</t>
  </si>
  <si>
    <t>№ п/п</t>
  </si>
  <si>
    <t>2.2.2.</t>
  </si>
  <si>
    <t xml:space="preserve">Внеплановые проверки в отношении владельцев земельных участков, которые не устранили нарушения в добровольном порядке
</t>
  </si>
  <si>
    <t>2.2.2.1.</t>
  </si>
  <si>
    <t>2.2.2.2.</t>
  </si>
  <si>
    <t>2.2.2.3.</t>
  </si>
  <si>
    <t>2.3.</t>
  </si>
  <si>
    <t>2.3.1.</t>
  </si>
  <si>
    <t>2.3.2.</t>
  </si>
  <si>
    <t>2.3.3.</t>
  </si>
  <si>
    <t>2.3.4.</t>
  </si>
  <si>
    <t>Пересмотр кадастровой оценки отдельных категорий земель в 2026 году</t>
  </si>
  <si>
    <t>2.4.</t>
  </si>
  <si>
    <t>взаимодействие с Росреестром и уполноченными органами по выявлению раннее учтенных объектов недвижимости</t>
  </si>
  <si>
    <t>2.4.1.</t>
  </si>
  <si>
    <t>2.4.2.</t>
  </si>
  <si>
    <t>проведение информационно-разъяснительной работы о необходимости регистрации недвижимости</t>
  </si>
  <si>
    <t>Работа с резервами по налогу на доходы физических лиц</t>
  </si>
  <si>
    <t>3.</t>
  </si>
  <si>
    <t>3.2.</t>
  </si>
  <si>
    <t xml:space="preserve">3.1. </t>
  </si>
  <si>
    <t>Регистрация в Вологодской области обособленных подразделений и новых рабочих мест, рост доходов</t>
  </si>
  <si>
    <t>3.3.</t>
  </si>
  <si>
    <t>3.3.1.</t>
  </si>
  <si>
    <t>3.3.2.</t>
  </si>
  <si>
    <t>3.3.3.</t>
  </si>
  <si>
    <t>Работа с резервами по упрощенной системе налогообложения</t>
  </si>
  <si>
    <t>4.</t>
  </si>
  <si>
    <t>4.1.</t>
  </si>
  <si>
    <t>4.2.</t>
  </si>
  <si>
    <t>4.3.</t>
  </si>
  <si>
    <t>5.</t>
  </si>
  <si>
    <t>Привлечение резервов по госпошлине, единому сельхозналогу, патентной системе налогообложения</t>
  </si>
  <si>
    <t xml:space="preserve">Работа с резервами по неналоговым доходам
</t>
  </si>
  <si>
    <t>6.</t>
  </si>
  <si>
    <t>6.1.</t>
  </si>
  <si>
    <t>6.2.</t>
  </si>
  <si>
    <t>7.</t>
  </si>
  <si>
    <t>8.</t>
  </si>
  <si>
    <t>7.1.</t>
  </si>
  <si>
    <t>земельные участки под индивидуальными жилыми домами</t>
  </si>
  <si>
    <t>земельные участки для индивидуального жилищного строительства (нет объекта)</t>
  </si>
  <si>
    <t>земельные участки под коммерческой недвижимостью</t>
  </si>
  <si>
    <t>земельные участки по которым увеличена площадь в порядке перераспределения</t>
  </si>
  <si>
    <t>землепользователи, с которыми проведены профилактические работы бесконтактным способом (информирование, консультирование, предостережение о нарушении)</t>
  </si>
  <si>
    <t xml:space="preserve">земельные участки, по которым добровольно устранены нарушения </t>
  </si>
  <si>
    <t>выданные предписания ОМСУ</t>
  </si>
  <si>
    <t>материалы, направленные в Росреестр</t>
  </si>
  <si>
    <t>материалы направленные в УФНС</t>
  </si>
  <si>
    <t>2.2.1.1.</t>
  </si>
  <si>
    <t>земельные участки с заниженной кадастровой оценкой, занятые жилой застройкой (среднеэтажной и многоэтажной)</t>
  </si>
  <si>
    <t>земельные участки с заниженной кадастровой оценкой, занятые садоводством и огородничеством, малоэтажной жилой застройкой</t>
  </si>
  <si>
    <t>земельные участки с заниженной кадастровой оценкой, занятые предпринимательством</t>
  </si>
  <si>
    <t>зарегистрированные обособленные подразделения</t>
  </si>
  <si>
    <t>созданные новые рабочие места</t>
  </si>
  <si>
    <t xml:space="preserve"> Уточнение планов продажи имущества -имущество, выставленное на продажу в результате инвентаризации</t>
  </si>
  <si>
    <t>ИТОГО: бюджетный эффект от проведения мероприятий</t>
  </si>
  <si>
    <t>Патентная система налогообложения: изменение законодательства области - выданные патенты</t>
  </si>
  <si>
    <t>Легализация бизнеса:  - субъекты бизнеса с занижением налоговой базы рассмотрены на заседаниях межведомственных комиссий</t>
  </si>
  <si>
    <t>создание условий для увеличения доходов</t>
  </si>
  <si>
    <t>Работа с задолженностью по НДФЛ - должники с отрицательным сальдо единого налогового счета рассмотрены на заседаниях межведомственных комиссий</t>
  </si>
  <si>
    <t>Работа с просроченной дебиторской задолженностью - дебиторы, с которыми планируется проведение работы по взысканию задолженности</t>
  </si>
  <si>
    <t>Работа с рекламными конструкциями: увеличение договоров на установку и эксплуатацию рекламных конструкций</t>
  </si>
  <si>
    <t>Дополнительное поступление неналоговых доходов (штрафы, компенсация ущерба, плата за негативное воздействие, административные платежи)</t>
  </si>
  <si>
    <t>7.2.</t>
  </si>
  <si>
    <t>План 2025г.</t>
  </si>
  <si>
    <t>План 2026г.</t>
  </si>
  <si>
    <t>План 2027г.</t>
  </si>
  <si>
    <t>оказание работ (услуг) по ремонту, строительству, благоустройству и т.п.</t>
  </si>
  <si>
    <t>бюджетный эффект, тыс.руб.</t>
  </si>
  <si>
    <t>землепользователи, у которых выявлены факты использования земельных участков с нарушением закона (публичные кадастровые карты, спутниковые снимки, анализ данных ЕГРН)</t>
  </si>
  <si>
    <t>земельные участков с заниженной кадастровой оценкой, занятые производственной деятельностью</t>
  </si>
  <si>
    <t>Регистрация имущества, которое используется физическими лицами и нового имущества</t>
  </si>
  <si>
    <t>Легализация "серой" заработной платы - субъекты бизнеса, получающие «серые» доходы, рассмотрены на заседаниях межведомственных комиссий</t>
  </si>
  <si>
    <t>Работа с задолженностью по УСН - должники с отрицательным сальдо единого налогового счета рассмотрены на заседаниях межведомственных комиссий</t>
  </si>
  <si>
    <t>оказание безвозмездной помощи бюджету</t>
  </si>
  <si>
    <t>Привлечение средств бизнеса - крупные субъекты бизнеса</t>
  </si>
  <si>
    <t xml:space="preserve">Привлечение доходов от предпринимательской деятельности </t>
  </si>
  <si>
    <t>расширение перечня платных услуг и их количества</t>
  </si>
  <si>
    <t>оценка востребованности услуг частных организаций, возможности их внедрения в социальной сфере</t>
  </si>
  <si>
    <t>пересмотр цен по оказываемым услугам</t>
  </si>
  <si>
    <t>сдача в аренду свободных (пустующих) площадей учреждений</t>
  </si>
  <si>
    <t>Сокращение расходов на содержание ОМСУ</t>
  </si>
  <si>
    <t>Сокращение расходов на содержание муниципальных учреждений</t>
  </si>
  <si>
    <t>Сокращение экономии бюджетных ассигнований, сложившейся по результатам конкурсных процедур</t>
  </si>
  <si>
    <t>Сокращение расходов на софинансирование  по субсидиям, предусмотренным из областного бюджета</t>
  </si>
  <si>
    <t>Сокращение расходов местного бюджета по предоставлению субсидий юридическим лицам</t>
  </si>
  <si>
    <t>Сокращение резервного фонда администрации муниципального образования</t>
  </si>
  <si>
    <t>Сокращение расходов  по доплатам к пенсиям</t>
  </si>
  <si>
    <t>Замещение расходов местного бюджета средствами областного бюджета, предоставленных на коменсацию расходов по привлечению граждан для подписания контракта на службу в Вооруженные силы Российской Федерации</t>
  </si>
  <si>
    <t>Иные мероприятия по повышению эффективности расходов</t>
  </si>
  <si>
    <r>
      <t xml:space="preserve">Факт на </t>
    </r>
    <r>
      <rPr>
        <i/>
        <sz val="14"/>
        <color theme="1"/>
        <rFont val="Times New Roman"/>
        <family val="1"/>
        <charset val="204"/>
      </rPr>
      <t>(дата отчета)</t>
    </r>
  </si>
  <si>
    <t>Объем резервов по расходной части местного бюджета</t>
  </si>
  <si>
    <t>План мероприятий по увеличению доходной части и повышению эффективности расходов  местного бюджета Нюксенского муниципального округа на 2025-2027 годы</t>
  </si>
  <si>
    <t>УТВЕРЖДЕН</t>
  </si>
  <si>
    <t>администрации</t>
  </si>
  <si>
    <t>Нюксенского муниципального округа</t>
  </si>
  <si>
    <t>5.1.</t>
  </si>
  <si>
    <t>5.2.</t>
  </si>
  <si>
    <t>5.3.</t>
  </si>
  <si>
    <t>5.4.</t>
  </si>
  <si>
    <t>7.3.</t>
  </si>
  <si>
    <t>7.4.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</si>
  <si>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</si>
  <si>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</si>
  <si>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</si>
  <si>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</si>
  <si>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</si>
  <si>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</si>
  <si>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</si>
  <si>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</si>
  <si>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</si>
  <si>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 xml:space="preserve">от 28.03.2025 № 114 </t>
  </si>
  <si>
    <t>Приложение к постановлению</t>
  </si>
  <si>
    <t>постановлением Нюксенского</t>
  </si>
  <si>
    <t xml:space="preserve">администрации </t>
  </si>
  <si>
    <t>(приложение)</t>
  </si>
  <si>
    <t>от 30.06.2025  № 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</si>
</sst>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 ;[Red]\-#,##0.0\ "/>
    <numFmt numFmtId="165" formatCode="0.0"/>
    <numFmt numFmtId="166" formatCode="#,##0_ ;[Red]\-#,##0\ 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2" fillId="0" borderId="0" xfId="0" applyFont="1"/>
    <xf numFmtId="165" fontId="1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165" fontId="2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/>
    <xf numFmtId="165" fontId="3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2" borderId="0" xfId="0" applyFont="1" applyFill="1"/>
    <xf numFmtId="0" fontId="1" fillId="2" borderId="1" xfId="0" applyFont="1" applyFill="1" applyBorder="1"/>
    <xf numFmtId="165" fontId="2" fillId="2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166" fontId="1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165" fontId="1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0" borderId="0" xfId="0" applyFont="1" applyFill="1"/>
    <xf numFmtId="0" fontId="1" fillId="0" borderId="1" xfId="0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0" fontId="2" fillId="0" borderId="0" xfId="0" applyFont="1" applyFill="1"/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vertical="center"/>
    </xf>
    <xf numFmtId="164" fontId="1" fillId="2" borderId="0" xfId="0" applyNumberFormat="1" applyFont="1" applyFill="1"/>
    <xf numFmtId="0" fontId="5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7"/>
  <sheetViews>
    <sheetView tabSelected="1" zoomScaleNormal="100" workbookViewId="0">
      <selection activeCell="G5" sqref="G5"/>
    </sheetView>
  </sheetViews>
  <sheetFormatPr defaultColWidth="8.85546875" defaultRowHeight="18.75" x14ac:dyDescent="0.3"/>
  <cols>
    <col min="1" max="1" width="10" style="2" customWidth="1"/>
    <col min="2" max="2" width="86.28515625" style="2" customWidth="1"/>
    <col min="3" max="3" width="14.85546875" style="2" customWidth="1"/>
    <col min="4" max="4" width="15.28515625" style="2" customWidth="1"/>
    <col min="5" max="6" width="15.42578125" style="2" hidden="1" customWidth="1"/>
    <col min="7" max="8" width="15.28515625" style="2" customWidth="1"/>
    <col min="9" max="9" width="11.140625" style="2" customWidth="1"/>
    <col min="10" max="10" width="14.85546875" style="2" customWidth="1"/>
    <col min="11" max="15" width="8.85546875" style="2"/>
    <col min="16" max="16" width="9.85546875" style="2" bestFit="1" customWidth="1"/>
    <col min="17" max="16384" width="8.85546875" style="2"/>
  </cols>
  <sheetData>
    <row r="1" spans="1:10" x14ac:dyDescent="0.3">
      <c r="H1" s="2" t="s">
        <v>130</v>
      </c>
    </row>
    <row r="2" spans="1:10" x14ac:dyDescent="0.3">
      <c r="H2" s="2" t="s">
        <v>132</v>
      </c>
    </row>
    <row r="3" spans="1:10" x14ac:dyDescent="0.3">
      <c r="H3" s="2" t="s">
        <v>113</v>
      </c>
    </row>
    <row r="4" spans="1:10" x14ac:dyDescent="0.3">
      <c r="H4" s="2" t="s">
        <v>134</v>
      </c>
    </row>
    <row r="6" spans="1:10" ht="20.25" customHeight="1" x14ac:dyDescent="0.3">
      <c r="A6" s="28"/>
      <c r="B6" s="28"/>
      <c r="C6" s="28"/>
      <c r="D6" s="28"/>
      <c r="E6" s="28"/>
      <c r="F6" s="28"/>
      <c r="G6" s="28"/>
      <c r="H6" s="55" t="s">
        <v>111</v>
      </c>
      <c r="I6" s="55"/>
      <c r="J6" s="55"/>
    </row>
    <row r="7" spans="1:10" ht="18" customHeight="1" x14ac:dyDescent="0.3">
      <c r="A7" s="28"/>
      <c r="B7" s="28"/>
      <c r="C7" s="28"/>
      <c r="D7" s="28"/>
      <c r="E7" s="28"/>
      <c r="F7" s="28"/>
      <c r="G7" s="28"/>
      <c r="H7" s="55" t="s">
        <v>131</v>
      </c>
      <c r="I7" s="55"/>
      <c r="J7" s="55"/>
    </row>
    <row r="8" spans="1:10" ht="19.5" customHeight="1" x14ac:dyDescent="0.3">
      <c r="A8" s="28"/>
      <c r="B8" s="28"/>
      <c r="C8" s="28"/>
      <c r="D8" s="28"/>
      <c r="E8" s="28"/>
      <c r="F8" s="28"/>
      <c r="G8" s="28"/>
      <c r="H8" s="55" t="s">
        <v>112</v>
      </c>
      <c r="I8" s="55"/>
      <c r="J8" s="55"/>
    </row>
    <row r="9" spans="1:10" ht="15.75" customHeight="1" x14ac:dyDescent="0.3">
      <c r="A9" s="28"/>
      <c r="B9" s="28"/>
      <c r="C9" s="28"/>
      <c r="D9" s="28"/>
      <c r="E9" s="28"/>
      <c r="F9" s="28"/>
      <c r="G9" s="28"/>
      <c r="H9" s="55" t="s">
        <v>113</v>
      </c>
      <c r="I9" s="55"/>
      <c r="J9" s="55"/>
    </row>
    <row r="10" spans="1:10" ht="21" customHeight="1" x14ac:dyDescent="0.3">
      <c r="A10" s="28"/>
      <c r="B10" s="28"/>
      <c r="C10" s="28"/>
      <c r="D10" s="28"/>
      <c r="E10" s="28"/>
      <c r="F10" s="28"/>
      <c r="G10" s="28"/>
      <c r="H10" s="55" t="s">
        <v>129</v>
      </c>
      <c r="I10" s="55"/>
      <c r="J10" s="55"/>
    </row>
    <row r="11" spans="1:10" ht="14.25" customHeight="1" x14ac:dyDescent="0.3">
      <c r="A11" s="28"/>
      <c r="B11" s="28"/>
      <c r="C11" s="28"/>
      <c r="D11" s="28"/>
      <c r="E11" s="28"/>
      <c r="F11" s="28"/>
      <c r="G11" s="28"/>
      <c r="H11" s="55" t="s">
        <v>133</v>
      </c>
      <c r="I11" s="55"/>
      <c r="J11" s="55"/>
    </row>
    <row r="12" spans="1:10" ht="54" customHeight="1" x14ac:dyDescent="0.3">
      <c r="A12" s="57" t="s">
        <v>110</v>
      </c>
      <c r="B12" s="57"/>
      <c r="C12" s="57"/>
      <c r="D12" s="57"/>
      <c r="E12" s="57"/>
      <c r="F12" s="57"/>
      <c r="G12" s="57"/>
      <c r="H12" s="57"/>
      <c r="I12" s="57"/>
      <c r="J12" s="57"/>
    </row>
    <row r="14" spans="1:10" ht="28.15" customHeight="1" x14ac:dyDescent="0.3">
      <c r="A14" s="58" t="s">
        <v>17</v>
      </c>
      <c r="B14" s="58" t="s">
        <v>0</v>
      </c>
      <c r="C14" s="60" t="s">
        <v>82</v>
      </c>
      <c r="D14" s="61"/>
      <c r="E14" s="60" t="s">
        <v>108</v>
      </c>
      <c r="F14" s="61"/>
      <c r="G14" s="60" t="s">
        <v>83</v>
      </c>
      <c r="H14" s="61"/>
      <c r="I14" s="60" t="s">
        <v>84</v>
      </c>
      <c r="J14" s="61"/>
    </row>
    <row r="15" spans="1:10" ht="57.6" customHeight="1" x14ac:dyDescent="0.3">
      <c r="A15" s="59"/>
      <c r="B15" s="59"/>
      <c r="C15" s="3" t="s">
        <v>1</v>
      </c>
      <c r="D15" s="3" t="s">
        <v>86</v>
      </c>
      <c r="E15" s="21" t="s">
        <v>1</v>
      </c>
      <c r="F15" s="21" t="s">
        <v>86</v>
      </c>
      <c r="G15" s="3" t="s">
        <v>1</v>
      </c>
      <c r="H15" s="3" t="s">
        <v>86</v>
      </c>
      <c r="I15" s="3" t="s">
        <v>1</v>
      </c>
      <c r="J15" s="3" t="s">
        <v>86</v>
      </c>
    </row>
    <row r="16" spans="1:10" s="33" customFormat="1" ht="37.5" x14ac:dyDescent="0.3">
      <c r="A16" s="29" t="s">
        <v>3</v>
      </c>
      <c r="B16" s="30" t="s">
        <v>74</v>
      </c>
      <c r="C16" s="31">
        <v>0</v>
      </c>
      <c r="D16" s="32">
        <v>0</v>
      </c>
      <c r="E16" s="32"/>
      <c r="F16" s="32"/>
      <c r="G16" s="31">
        <v>85</v>
      </c>
      <c r="H16" s="32">
        <v>1099</v>
      </c>
      <c r="I16" s="31">
        <v>85</v>
      </c>
      <c r="J16" s="32">
        <v>1099</v>
      </c>
    </row>
    <row r="17" spans="1:16" s="33" customFormat="1" ht="24" customHeight="1" x14ac:dyDescent="0.3">
      <c r="A17" s="29" t="s">
        <v>2</v>
      </c>
      <c r="B17" s="30" t="s">
        <v>4</v>
      </c>
      <c r="C17" s="32">
        <f>C18+C23+C32+C37</f>
        <v>73</v>
      </c>
      <c r="D17" s="32">
        <f>D18+D23+D32+D37</f>
        <v>61.3</v>
      </c>
      <c r="E17" s="32"/>
      <c r="F17" s="32">
        <f>F18+F23+F32+F37</f>
        <v>0</v>
      </c>
      <c r="G17" s="32">
        <f>G18+G23+G32+G37</f>
        <v>138</v>
      </c>
      <c r="H17" s="49">
        <f>H18+H23+H32+H37</f>
        <v>2250.5</v>
      </c>
      <c r="I17" s="32">
        <f>I18+I23+I32+I37</f>
        <v>198</v>
      </c>
      <c r="J17" s="32">
        <f>J18+J23+J32+J37</f>
        <v>2414.6</v>
      </c>
      <c r="L17" s="50"/>
    </row>
    <row r="18" spans="1:16" s="23" customFormat="1" ht="21" customHeight="1" x14ac:dyDescent="0.3">
      <c r="A18" s="34" t="s">
        <v>5</v>
      </c>
      <c r="B18" s="35" t="s">
        <v>6</v>
      </c>
      <c r="C18" s="36">
        <f>C19+C20+C21+C22</f>
        <v>0</v>
      </c>
      <c r="D18" s="36">
        <f>D19+D20+D21+D22</f>
        <v>0</v>
      </c>
      <c r="E18" s="36"/>
      <c r="F18" s="36">
        <f>F19+F20+F21+F22</f>
        <v>0</v>
      </c>
      <c r="G18" s="37">
        <f>G19+G20+G21+G22</f>
        <v>16</v>
      </c>
      <c r="H18" s="36">
        <f>H19+H20+H21+H22</f>
        <v>2123.1</v>
      </c>
      <c r="I18" s="37">
        <f>I19+I20+I21+I22</f>
        <v>17</v>
      </c>
      <c r="J18" s="36">
        <f>J19+J20+J21+J22</f>
        <v>2286.6</v>
      </c>
    </row>
    <row r="19" spans="1:16" s="23" customFormat="1" x14ac:dyDescent="0.3">
      <c r="A19" s="38" t="s">
        <v>11</v>
      </c>
      <c r="B19" s="52" t="s">
        <v>57</v>
      </c>
      <c r="C19" s="36">
        <v>0</v>
      </c>
      <c r="D19" s="36">
        <v>0</v>
      </c>
      <c r="E19" s="36"/>
      <c r="F19" s="36"/>
      <c r="G19" s="39">
        <v>0</v>
      </c>
      <c r="H19" s="36">
        <v>0</v>
      </c>
      <c r="I19" s="39">
        <v>0</v>
      </c>
      <c r="J19" s="36">
        <v>0</v>
      </c>
    </row>
    <row r="20" spans="1:16" s="23" customFormat="1" ht="37.15" customHeight="1" x14ac:dyDescent="0.3">
      <c r="A20" s="38" t="s">
        <v>12</v>
      </c>
      <c r="B20" s="52" t="s">
        <v>58</v>
      </c>
      <c r="C20" s="36">
        <v>0</v>
      </c>
      <c r="D20" s="36">
        <v>0</v>
      </c>
      <c r="E20" s="36"/>
      <c r="F20" s="36"/>
      <c r="G20" s="39">
        <v>10</v>
      </c>
      <c r="H20" s="36">
        <v>523.1</v>
      </c>
      <c r="I20" s="39">
        <v>8</v>
      </c>
      <c r="J20" s="36">
        <v>686.6</v>
      </c>
    </row>
    <row r="21" spans="1:16" s="23" customFormat="1" x14ac:dyDescent="0.3">
      <c r="A21" s="38" t="s">
        <v>13</v>
      </c>
      <c r="B21" s="52" t="s">
        <v>59</v>
      </c>
      <c r="C21" s="36">
        <v>0</v>
      </c>
      <c r="D21" s="36">
        <v>0</v>
      </c>
      <c r="E21" s="36"/>
      <c r="F21" s="36"/>
      <c r="G21" s="39">
        <v>1</v>
      </c>
      <c r="H21" s="36">
        <v>1200</v>
      </c>
      <c r="I21" s="39">
        <v>2</v>
      </c>
      <c r="J21" s="36">
        <v>1000</v>
      </c>
      <c r="P21" s="54"/>
    </row>
    <row r="22" spans="1:16" s="23" customFormat="1" ht="37.5" x14ac:dyDescent="0.3">
      <c r="A22" s="38" t="s">
        <v>14</v>
      </c>
      <c r="B22" s="52" t="s">
        <v>60</v>
      </c>
      <c r="C22" s="36">
        <v>0</v>
      </c>
      <c r="D22" s="36">
        <v>0</v>
      </c>
      <c r="E22" s="36"/>
      <c r="F22" s="36"/>
      <c r="G22" s="39">
        <v>5</v>
      </c>
      <c r="H22" s="36">
        <v>400</v>
      </c>
      <c r="I22" s="39">
        <v>7</v>
      </c>
      <c r="J22" s="36">
        <v>600</v>
      </c>
    </row>
    <row r="23" spans="1:16" s="23" customFormat="1" ht="19.899999999999999" customHeight="1" x14ac:dyDescent="0.3">
      <c r="A23" s="34" t="s">
        <v>7</v>
      </c>
      <c r="B23" s="35" t="s">
        <v>8</v>
      </c>
      <c r="C23" s="36">
        <f>C24+C28</f>
        <v>4</v>
      </c>
      <c r="D23" s="36">
        <f>D24+D28</f>
        <v>12.3</v>
      </c>
      <c r="E23" s="36"/>
      <c r="F23" s="36">
        <f>F24+F28</f>
        <v>0</v>
      </c>
      <c r="G23" s="36">
        <f>G24+G28</f>
        <v>0</v>
      </c>
      <c r="H23" s="36">
        <f>H24+H28</f>
        <v>0</v>
      </c>
      <c r="I23" s="36">
        <f>I24+I28</f>
        <v>0</v>
      </c>
      <c r="J23" s="36">
        <f>J24+J28</f>
        <v>0</v>
      </c>
      <c r="P23" s="54"/>
    </row>
    <row r="24" spans="1:16" s="23" customFormat="1" ht="19.899999999999999" customHeight="1" x14ac:dyDescent="0.3">
      <c r="A24" s="40" t="s">
        <v>9</v>
      </c>
      <c r="B24" s="41" t="s">
        <v>10</v>
      </c>
      <c r="C24" s="36">
        <f>C25+C26+C27</f>
        <v>4</v>
      </c>
      <c r="D24" s="36">
        <f>D25+D26+D27</f>
        <v>12.3</v>
      </c>
      <c r="E24" s="36"/>
      <c r="F24" s="36">
        <f>F25+F26+F27</f>
        <v>0</v>
      </c>
      <c r="G24" s="36">
        <f>G25+G26+G27</f>
        <v>0</v>
      </c>
      <c r="H24" s="36">
        <f>H25+H26+H27</f>
        <v>0</v>
      </c>
      <c r="I24" s="36">
        <f>I25+I26+I27</f>
        <v>0</v>
      </c>
      <c r="J24" s="36">
        <f>J25+J26+J27</f>
        <v>0</v>
      </c>
    </row>
    <row r="25" spans="1:16" s="23" customFormat="1" ht="73.150000000000006" customHeight="1" x14ac:dyDescent="0.3">
      <c r="A25" s="42" t="s">
        <v>66</v>
      </c>
      <c r="B25" s="52" t="s">
        <v>87</v>
      </c>
      <c r="C25" s="39">
        <v>0</v>
      </c>
      <c r="D25" s="36">
        <v>0</v>
      </c>
      <c r="E25" s="36"/>
      <c r="F25" s="36"/>
      <c r="G25" s="36">
        <v>0</v>
      </c>
      <c r="H25" s="36">
        <v>0</v>
      </c>
      <c r="I25" s="36">
        <v>0</v>
      </c>
      <c r="J25" s="36">
        <v>0</v>
      </c>
    </row>
    <row r="26" spans="1:16" s="23" customFormat="1" ht="56.25" x14ac:dyDescent="0.3">
      <c r="A26" s="42" t="s">
        <v>15</v>
      </c>
      <c r="B26" s="52" t="s">
        <v>61</v>
      </c>
      <c r="C26" s="39">
        <v>0</v>
      </c>
      <c r="D26" s="36">
        <v>0</v>
      </c>
      <c r="E26" s="36"/>
      <c r="F26" s="36"/>
      <c r="G26" s="36">
        <v>0</v>
      </c>
      <c r="H26" s="36">
        <v>0</v>
      </c>
      <c r="I26" s="36">
        <v>0</v>
      </c>
      <c r="J26" s="36">
        <v>0</v>
      </c>
    </row>
    <row r="27" spans="1:16" s="23" customFormat="1" x14ac:dyDescent="0.3">
      <c r="A27" s="42" t="s">
        <v>16</v>
      </c>
      <c r="B27" s="52" t="s">
        <v>62</v>
      </c>
      <c r="C27" s="39">
        <v>4</v>
      </c>
      <c r="D27" s="36">
        <v>12.3</v>
      </c>
      <c r="E27" s="36"/>
      <c r="F27" s="36"/>
      <c r="G27" s="36">
        <v>0</v>
      </c>
      <c r="H27" s="36">
        <v>0</v>
      </c>
      <c r="I27" s="36">
        <v>0</v>
      </c>
      <c r="J27" s="36">
        <v>0</v>
      </c>
    </row>
    <row r="28" spans="1:16" s="23" customFormat="1" ht="54" customHeight="1" x14ac:dyDescent="0.3">
      <c r="A28" s="40" t="s">
        <v>18</v>
      </c>
      <c r="B28" s="41" t="s">
        <v>19</v>
      </c>
      <c r="C28" s="36">
        <f>C29+C30+C31</f>
        <v>0</v>
      </c>
      <c r="D28" s="36">
        <f>D29+D30+D31</f>
        <v>0</v>
      </c>
      <c r="E28" s="36"/>
      <c r="F28" s="36">
        <f>F29+F30+F31</f>
        <v>0</v>
      </c>
      <c r="G28" s="36">
        <f>G29+G30+G31</f>
        <v>0</v>
      </c>
      <c r="H28" s="36">
        <f>H29+H30+H31</f>
        <v>0</v>
      </c>
      <c r="I28" s="36">
        <f>I29+I30+I31</f>
        <v>0</v>
      </c>
      <c r="J28" s="36">
        <f>J29+J30+J31</f>
        <v>0</v>
      </c>
    </row>
    <row r="29" spans="1:16" s="23" customFormat="1" x14ac:dyDescent="0.3">
      <c r="A29" s="42" t="s">
        <v>20</v>
      </c>
      <c r="B29" s="52" t="s">
        <v>63</v>
      </c>
      <c r="C29" s="36">
        <v>0</v>
      </c>
      <c r="D29" s="36">
        <v>0</v>
      </c>
      <c r="E29" s="36"/>
      <c r="F29" s="36"/>
      <c r="G29" s="36">
        <v>0</v>
      </c>
      <c r="H29" s="36">
        <v>0</v>
      </c>
      <c r="I29" s="36">
        <v>0</v>
      </c>
      <c r="J29" s="36">
        <v>0</v>
      </c>
    </row>
    <row r="30" spans="1:16" s="23" customFormat="1" x14ac:dyDescent="0.3">
      <c r="A30" s="42" t="s">
        <v>21</v>
      </c>
      <c r="B30" s="52" t="s">
        <v>64</v>
      </c>
      <c r="C30" s="36">
        <v>0</v>
      </c>
      <c r="D30" s="36">
        <v>0</v>
      </c>
      <c r="E30" s="36"/>
      <c r="F30" s="36"/>
      <c r="G30" s="36">
        <v>0</v>
      </c>
      <c r="H30" s="36">
        <v>0</v>
      </c>
      <c r="I30" s="36">
        <v>0</v>
      </c>
      <c r="J30" s="36">
        <v>0</v>
      </c>
    </row>
    <row r="31" spans="1:16" s="23" customFormat="1" x14ac:dyDescent="0.3">
      <c r="A31" s="42" t="s">
        <v>22</v>
      </c>
      <c r="B31" s="52" t="s">
        <v>65</v>
      </c>
      <c r="C31" s="36">
        <v>0</v>
      </c>
      <c r="D31" s="36">
        <v>0</v>
      </c>
      <c r="E31" s="36"/>
      <c r="F31" s="36"/>
      <c r="G31" s="36">
        <v>0</v>
      </c>
      <c r="H31" s="36">
        <v>0</v>
      </c>
      <c r="I31" s="36">
        <v>0</v>
      </c>
      <c r="J31" s="36">
        <v>0</v>
      </c>
    </row>
    <row r="32" spans="1:16" s="23" customFormat="1" ht="37.5" x14ac:dyDescent="0.3">
      <c r="A32" s="34" t="s">
        <v>23</v>
      </c>
      <c r="B32" s="43" t="s">
        <v>28</v>
      </c>
      <c r="C32" s="36">
        <f>C33+C34+C35+C36</f>
        <v>0</v>
      </c>
      <c r="D32" s="36">
        <f>D33+D34+D35+D36</f>
        <v>0</v>
      </c>
      <c r="E32" s="36"/>
      <c r="F32" s="36">
        <f>F33+F34+F35+F36</f>
        <v>0</v>
      </c>
      <c r="G32" s="36">
        <f>G33+G34+G35+G36</f>
        <v>0</v>
      </c>
      <c r="H32" s="36">
        <f>H33+H34+H35+H36</f>
        <v>0</v>
      </c>
      <c r="I32" s="36">
        <f>I33+I34+I35+I36</f>
        <v>181</v>
      </c>
      <c r="J32" s="36">
        <f>J33+J34+J35+J36</f>
        <v>128</v>
      </c>
    </row>
    <row r="33" spans="1:10" s="23" customFormat="1" ht="37.5" x14ac:dyDescent="0.3">
      <c r="A33" s="38" t="s">
        <v>24</v>
      </c>
      <c r="B33" s="52" t="s">
        <v>67</v>
      </c>
      <c r="C33" s="36">
        <v>0</v>
      </c>
      <c r="D33" s="36">
        <v>0</v>
      </c>
      <c r="E33" s="36"/>
      <c r="F33" s="36"/>
      <c r="G33" s="36">
        <v>0</v>
      </c>
      <c r="H33" s="36">
        <v>0</v>
      </c>
      <c r="I33" s="39">
        <v>73</v>
      </c>
      <c r="J33" s="36">
        <v>52</v>
      </c>
    </row>
    <row r="34" spans="1:10" s="23" customFormat="1" ht="37.5" x14ac:dyDescent="0.3">
      <c r="A34" s="38" t="s">
        <v>25</v>
      </c>
      <c r="B34" s="52" t="s">
        <v>68</v>
      </c>
      <c r="C34" s="36">
        <v>0</v>
      </c>
      <c r="D34" s="36">
        <v>0</v>
      </c>
      <c r="E34" s="36"/>
      <c r="F34" s="36"/>
      <c r="G34" s="36">
        <v>0</v>
      </c>
      <c r="H34" s="36">
        <v>0</v>
      </c>
      <c r="I34" s="39">
        <v>49</v>
      </c>
      <c r="J34" s="36">
        <v>35</v>
      </c>
    </row>
    <row r="35" spans="1:10" s="23" customFormat="1" ht="37.5" x14ac:dyDescent="0.3">
      <c r="A35" s="38" t="s">
        <v>26</v>
      </c>
      <c r="B35" s="52" t="s">
        <v>69</v>
      </c>
      <c r="C35" s="36">
        <v>0</v>
      </c>
      <c r="D35" s="36">
        <v>0</v>
      </c>
      <c r="E35" s="36"/>
      <c r="F35" s="36"/>
      <c r="G35" s="36">
        <v>0</v>
      </c>
      <c r="H35" s="36">
        <v>0</v>
      </c>
      <c r="I35" s="39">
        <v>31</v>
      </c>
      <c r="J35" s="36">
        <v>22</v>
      </c>
    </row>
    <row r="36" spans="1:10" s="23" customFormat="1" ht="37.5" x14ac:dyDescent="0.3">
      <c r="A36" s="38" t="s">
        <v>27</v>
      </c>
      <c r="B36" s="52" t="s">
        <v>88</v>
      </c>
      <c r="C36" s="36">
        <v>0</v>
      </c>
      <c r="D36" s="36">
        <v>0</v>
      </c>
      <c r="E36" s="36"/>
      <c r="F36" s="36"/>
      <c r="G36" s="36">
        <v>0</v>
      </c>
      <c r="H36" s="36">
        <v>0</v>
      </c>
      <c r="I36" s="39">
        <v>28</v>
      </c>
      <c r="J36" s="36">
        <v>19</v>
      </c>
    </row>
    <row r="37" spans="1:10" s="23" customFormat="1" ht="37.5" x14ac:dyDescent="0.3">
      <c r="A37" s="34" t="s">
        <v>29</v>
      </c>
      <c r="B37" s="35" t="s">
        <v>89</v>
      </c>
      <c r="C37" s="36">
        <f>C38+C39</f>
        <v>69</v>
      </c>
      <c r="D37" s="36">
        <f>D38+D39</f>
        <v>49</v>
      </c>
      <c r="E37" s="36"/>
      <c r="F37" s="36">
        <f>F38+F39</f>
        <v>0</v>
      </c>
      <c r="G37" s="36">
        <f>G38+G39</f>
        <v>122</v>
      </c>
      <c r="H37" s="36">
        <f>H38+H39</f>
        <v>127.4</v>
      </c>
      <c r="I37" s="36">
        <f>I38+I39</f>
        <v>0</v>
      </c>
      <c r="J37" s="36">
        <f>J38+J39</f>
        <v>0</v>
      </c>
    </row>
    <row r="38" spans="1:10" s="23" customFormat="1" ht="37.5" x14ac:dyDescent="0.3">
      <c r="A38" s="42" t="s">
        <v>31</v>
      </c>
      <c r="B38" s="52" t="s">
        <v>30</v>
      </c>
      <c r="C38" s="39">
        <v>49</v>
      </c>
      <c r="D38" s="36">
        <f>30.5+0.5</f>
        <v>31</v>
      </c>
      <c r="E38" s="36"/>
      <c r="F38" s="36"/>
      <c r="G38" s="39">
        <v>82</v>
      </c>
      <c r="H38" s="36">
        <f>60+27.4</f>
        <v>87.4</v>
      </c>
      <c r="I38" s="39">
        <v>0</v>
      </c>
      <c r="J38" s="36">
        <v>0</v>
      </c>
    </row>
    <row r="39" spans="1:10" s="23" customFormat="1" ht="37.5" x14ac:dyDescent="0.3">
      <c r="A39" s="42" t="s">
        <v>32</v>
      </c>
      <c r="B39" s="52" t="s">
        <v>33</v>
      </c>
      <c r="C39" s="39">
        <v>20</v>
      </c>
      <c r="D39" s="36">
        <v>18</v>
      </c>
      <c r="E39" s="36"/>
      <c r="F39" s="36"/>
      <c r="G39" s="39">
        <v>40</v>
      </c>
      <c r="H39" s="36">
        <v>40</v>
      </c>
      <c r="I39" s="39">
        <v>0</v>
      </c>
      <c r="J39" s="36">
        <v>0</v>
      </c>
    </row>
    <row r="40" spans="1:10" s="14" customFormat="1" x14ac:dyDescent="0.3">
      <c r="A40" s="10" t="s">
        <v>35</v>
      </c>
      <c r="B40" s="11" t="s">
        <v>34</v>
      </c>
      <c r="C40" s="13">
        <f>C41+C42+C43</f>
        <v>28</v>
      </c>
      <c r="D40" s="13">
        <f>D41+D42+D43</f>
        <v>4109.3999999999996</v>
      </c>
      <c r="E40" s="13"/>
      <c r="F40" s="13">
        <f>F41+F42+F43</f>
        <v>0</v>
      </c>
      <c r="G40" s="13">
        <f>G41+G42+G43</f>
        <v>0</v>
      </c>
      <c r="H40" s="13">
        <f>H41+H42+H43</f>
        <v>0</v>
      </c>
      <c r="I40" s="13">
        <f>I41+I42+I43</f>
        <v>0</v>
      </c>
      <c r="J40" s="13">
        <f>J41+J42+J43</f>
        <v>0</v>
      </c>
    </row>
    <row r="41" spans="1:10" ht="57" customHeight="1" x14ac:dyDescent="0.3">
      <c r="A41" s="1" t="s">
        <v>37</v>
      </c>
      <c r="B41" s="4" t="s">
        <v>90</v>
      </c>
      <c r="C41" s="5">
        <v>22</v>
      </c>
      <c r="D41" s="9">
        <v>654</v>
      </c>
      <c r="E41" s="9"/>
      <c r="F41" s="9"/>
      <c r="G41" s="9">
        <v>0</v>
      </c>
      <c r="H41" s="9">
        <v>0</v>
      </c>
      <c r="I41" s="9">
        <v>0</v>
      </c>
      <c r="J41" s="9">
        <v>0</v>
      </c>
    </row>
    <row r="42" spans="1:10" ht="70.150000000000006" customHeight="1" x14ac:dyDescent="0.3">
      <c r="A42" s="1" t="s">
        <v>36</v>
      </c>
      <c r="B42" s="4" t="s">
        <v>77</v>
      </c>
      <c r="C42" s="5">
        <v>6</v>
      </c>
      <c r="D42" s="9">
        <v>140.4</v>
      </c>
      <c r="E42" s="9"/>
      <c r="F42" s="9"/>
      <c r="G42" s="9">
        <v>0</v>
      </c>
      <c r="H42" s="9">
        <v>0</v>
      </c>
      <c r="I42" s="9">
        <v>0</v>
      </c>
      <c r="J42" s="9">
        <v>0</v>
      </c>
    </row>
    <row r="43" spans="1:10" ht="36.6" customHeight="1" x14ac:dyDescent="0.3">
      <c r="A43" s="1" t="s">
        <v>39</v>
      </c>
      <c r="B43" s="4" t="s">
        <v>38</v>
      </c>
      <c r="C43" s="5"/>
      <c r="D43" s="53">
        <f>3315</f>
        <v>3315</v>
      </c>
      <c r="E43" s="9"/>
      <c r="F43" s="9">
        <f>F44+F45+F46</f>
        <v>0</v>
      </c>
      <c r="G43" s="9">
        <f>G44+G45+G46</f>
        <v>0</v>
      </c>
      <c r="H43" s="9">
        <f>H44+H45+H46</f>
        <v>0</v>
      </c>
      <c r="I43" s="9">
        <f>I44+I45+I46</f>
        <v>0</v>
      </c>
      <c r="J43" s="9">
        <f>J44+J45+J46</f>
        <v>0</v>
      </c>
    </row>
    <row r="44" spans="1:10" x14ac:dyDescent="0.3">
      <c r="A44" s="7" t="s">
        <v>40</v>
      </c>
      <c r="B44" s="51" t="s">
        <v>70</v>
      </c>
      <c r="C44" s="5">
        <v>2</v>
      </c>
      <c r="D44" s="9">
        <v>0</v>
      </c>
      <c r="E44" s="9"/>
      <c r="F44" s="9"/>
      <c r="G44" s="9">
        <v>0</v>
      </c>
      <c r="H44" s="9">
        <v>0</v>
      </c>
      <c r="I44" s="9">
        <v>0</v>
      </c>
      <c r="J44" s="9">
        <v>0</v>
      </c>
    </row>
    <row r="45" spans="1:10" x14ac:dyDescent="0.3">
      <c r="A45" s="7" t="s">
        <v>41</v>
      </c>
      <c r="B45" s="51" t="s">
        <v>71</v>
      </c>
      <c r="C45" s="5">
        <v>23</v>
      </c>
      <c r="D45" s="9">
        <v>634</v>
      </c>
      <c r="E45" s="9"/>
      <c r="F45" s="9"/>
      <c r="G45" s="9">
        <v>0</v>
      </c>
      <c r="H45" s="9">
        <v>0</v>
      </c>
      <c r="I45" s="9">
        <v>0</v>
      </c>
      <c r="J45" s="9">
        <v>0</v>
      </c>
    </row>
    <row r="46" spans="1:10" x14ac:dyDescent="0.3">
      <c r="A46" s="7" t="s">
        <v>42</v>
      </c>
      <c r="B46" s="51" t="s">
        <v>76</v>
      </c>
      <c r="C46" s="5"/>
      <c r="D46" s="9">
        <f>D43-D45</f>
        <v>2681</v>
      </c>
      <c r="E46" s="9"/>
      <c r="F46" s="9"/>
      <c r="G46" s="9">
        <v>0</v>
      </c>
      <c r="H46" s="9">
        <v>0</v>
      </c>
      <c r="I46" s="9">
        <v>0</v>
      </c>
      <c r="J46" s="9">
        <v>0</v>
      </c>
    </row>
    <row r="47" spans="1:10" s="14" customFormat="1" hidden="1" x14ac:dyDescent="0.3">
      <c r="A47" s="10" t="s">
        <v>44</v>
      </c>
      <c r="B47" s="11" t="s">
        <v>43</v>
      </c>
      <c r="C47" s="12"/>
      <c r="D47" s="13">
        <f>D48+D49+D50</f>
        <v>0</v>
      </c>
      <c r="E47" s="13"/>
      <c r="F47" s="13">
        <f>F48+F49+F50</f>
        <v>0</v>
      </c>
      <c r="G47" s="13">
        <f>G48+G49+G50</f>
        <v>0</v>
      </c>
      <c r="H47" s="13">
        <f>H48+H49+H50</f>
        <v>0</v>
      </c>
      <c r="I47" s="13">
        <f>I48+I49+I50</f>
        <v>0</v>
      </c>
      <c r="J47" s="13">
        <f>J48+J49+J50</f>
        <v>0</v>
      </c>
    </row>
    <row r="48" spans="1:10" ht="56.45" hidden="1" customHeight="1" x14ac:dyDescent="0.3">
      <c r="A48" s="1" t="s">
        <v>45</v>
      </c>
      <c r="B48" s="6" t="s">
        <v>75</v>
      </c>
      <c r="C48" s="5">
        <v>0</v>
      </c>
      <c r="D48" s="9">
        <v>0</v>
      </c>
      <c r="E48" s="9"/>
      <c r="F48" s="9"/>
      <c r="G48" s="9">
        <v>0</v>
      </c>
      <c r="H48" s="9">
        <v>0</v>
      </c>
      <c r="I48" s="9">
        <v>0</v>
      </c>
      <c r="J48" s="9">
        <v>0</v>
      </c>
    </row>
    <row r="49" spans="1:12" ht="70.150000000000006" hidden="1" customHeight="1" x14ac:dyDescent="0.3">
      <c r="A49" s="1" t="s">
        <v>46</v>
      </c>
      <c r="B49" s="6" t="s">
        <v>91</v>
      </c>
      <c r="C49" s="5">
        <v>8</v>
      </c>
      <c r="D49" s="36">
        <v>0</v>
      </c>
      <c r="E49" s="9"/>
      <c r="F49" s="9">
        <v>0</v>
      </c>
      <c r="G49" s="9">
        <v>0</v>
      </c>
      <c r="H49" s="9">
        <v>0</v>
      </c>
      <c r="I49" s="9">
        <v>0</v>
      </c>
      <c r="J49" s="9">
        <v>0</v>
      </c>
    </row>
    <row r="50" spans="1:12" ht="37.5" hidden="1" x14ac:dyDescent="0.3">
      <c r="A50" s="1" t="s">
        <v>47</v>
      </c>
      <c r="B50" s="4" t="s">
        <v>38</v>
      </c>
      <c r="C50" s="5">
        <v>0</v>
      </c>
      <c r="D50" s="36">
        <v>0</v>
      </c>
      <c r="E50" s="9"/>
      <c r="F50" s="9">
        <f>F51+F52+F53</f>
        <v>0</v>
      </c>
      <c r="G50" s="9">
        <f>G51+G52+G53</f>
        <v>0</v>
      </c>
      <c r="H50" s="9">
        <f>H51+H52+H53</f>
        <v>0</v>
      </c>
      <c r="I50" s="9">
        <f>I51+I52+I53</f>
        <v>0</v>
      </c>
      <c r="J50" s="9">
        <f>J51+J52+J53</f>
        <v>0</v>
      </c>
    </row>
    <row r="51" spans="1:12" hidden="1" x14ac:dyDescent="0.3">
      <c r="A51" s="1"/>
      <c r="B51" s="51" t="s">
        <v>70</v>
      </c>
      <c r="C51" s="5">
        <v>0</v>
      </c>
      <c r="D51" s="9">
        <v>0</v>
      </c>
      <c r="E51" s="9"/>
      <c r="F51" s="9"/>
      <c r="G51" s="9">
        <v>0</v>
      </c>
      <c r="H51" s="9">
        <v>0</v>
      </c>
      <c r="I51" s="9">
        <v>0</v>
      </c>
      <c r="J51" s="9">
        <v>0</v>
      </c>
    </row>
    <row r="52" spans="1:12" hidden="1" x14ac:dyDescent="0.3">
      <c r="A52" s="1"/>
      <c r="B52" s="51" t="s">
        <v>71</v>
      </c>
      <c r="C52" s="5">
        <v>0</v>
      </c>
      <c r="D52" s="9">
        <v>0</v>
      </c>
      <c r="E52" s="9"/>
      <c r="F52" s="9"/>
      <c r="G52" s="9">
        <v>0</v>
      </c>
      <c r="H52" s="9">
        <v>0</v>
      </c>
      <c r="I52" s="9">
        <v>0</v>
      </c>
      <c r="J52" s="9">
        <v>0</v>
      </c>
    </row>
    <row r="53" spans="1:12" hidden="1" x14ac:dyDescent="0.3">
      <c r="A53" s="1"/>
      <c r="B53" s="51" t="s">
        <v>76</v>
      </c>
      <c r="C53" s="5">
        <v>0</v>
      </c>
      <c r="D53" s="9">
        <v>0</v>
      </c>
      <c r="E53" s="9"/>
      <c r="F53" s="9"/>
      <c r="G53" s="9">
        <v>0</v>
      </c>
      <c r="H53" s="9">
        <v>0</v>
      </c>
      <c r="I53" s="9">
        <v>0</v>
      </c>
      <c r="J53" s="9">
        <v>0</v>
      </c>
    </row>
    <row r="54" spans="1:12" ht="35.450000000000003" customHeight="1" x14ac:dyDescent="0.3">
      <c r="A54" s="10" t="s">
        <v>44</v>
      </c>
      <c r="B54" s="11" t="s">
        <v>49</v>
      </c>
      <c r="C54" s="12">
        <v>0</v>
      </c>
      <c r="D54" s="12">
        <v>1073.7</v>
      </c>
      <c r="E54" s="12"/>
      <c r="F54" s="12">
        <v>0</v>
      </c>
      <c r="G54" s="12">
        <v>0</v>
      </c>
      <c r="H54" s="12">
        <v>0</v>
      </c>
      <c r="I54" s="12">
        <v>0</v>
      </c>
      <c r="J54" s="12">
        <v>0</v>
      </c>
    </row>
    <row r="55" spans="1:12" ht="41.25" customHeight="1" x14ac:dyDescent="0.3">
      <c r="A55" s="10" t="s">
        <v>48</v>
      </c>
      <c r="B55" s="11" t="s">
        <v>50</v>
      </c>
      <c r="C55" s="17">
        <f t="shared" ref="C55:D55" si="0">C56+C57+C58+C59</f>
        <v>21</v>
      </c>
      <c r="D55" s="17">
        <f t="shared" si="0"/>
        <v>734.4</v>
      </c>
      <c r="E55" s="17"/>
      <c r="F55" s="17">
        <f>F56+F57+F58+F59</f>
        <v>0</v>
      </c>
      <c r="G55" s="17">
        <f>G56+G57+G58+G59</f>
        <v>0</v>
      </c>
      <c r="H55" s="17">
        <f>H56+H57+H58+H59</f>
        <v>0</v>
      </c>
      <c r="I55" s="17">
        <f>I56+I57+I58+I59</f>
        <v>0</v>
      </c>
      <c r="J55" s="17">
        <f>J56+J57+J58+J59</f>
        <v>0</v>
      </c>
    </row>
    <row r="56" spans="1:12" ht="57" customHeight="1" x14ac:dyDescent="0.3">
      <c r="A56" s="1" t="s">
        <v>114</v>
      </c>
      <c r="B56" s="6" t="s">
        <v>72</v>
      </c>
      <c r="C56" s="5">
        <v>0</v>
      </c>
      <c r="D56" s="15">
        <v>0</v>
      </c>
      <c r="E56" s="15"/>
      <c r="F56" s="15">
        <v>0</v>
      </c>
      <c r="G56" s="15">
        <v>0</v>
      </c>
      <c r="H56" s="15">
        <v>0</v>
      </c>
      <c r="I56" s="15">
        <v>0</v>
      </c>
      <c r="J56" s="15">
        <v>0</v>
      </c>
    </row>
    <row r="57" spans="1:12" ht="79.5" customHeight="1" x14ac:dyDescent="0.3">
      <c r="A57" s="1" t="s">
        <v>115</v>
      </c>
      <c r="B57" s="6" t="s">
        <v>78</v>
      </c>
      <c r="C57" s="48">
        <v>21</v>
      </c>
      <c r="D57" s="44">
        <f>734.4</f>
        <v>734.4</v>
      </c>
      <c r="E57" s="15"/>
      <c r="F57" s="15">
        <v>0</v>
      </c>
      <c r="G57" s="15">
        <v>0</v>
      </c>
      <c r="H57" s="15">
        <v>0</v>
      </c>
      <c r="I57" s="15">
        <v>0</v>
      </c>
      <c r="J57" s="15">
        <v>0</v>
      </c>
      <c r="L57" s="47"/>
    </row>
    <row r="58" spans="1:12" ht="78.75" customHeight="1" x14ac:dyDescent="0.3">
      <c r="A58" s="1" t="s">
        <v>116</v>
      </c>
      <c r="B58" s="6" t="s">
        <v>80</v>
      </c>
      <c r="C58" s="5">
        <v>0</v>
      </c>
      <c r="D58" s="15">
        <v>0</v>
      </c>
      <c r="E58" s="15"/>
      <c r="F58" s="15">
        <v>0</v>
      </c>
      <c r="G58" s="15">
        <v>0</v>
      </c>
      <c r="H58" s="15">
        <v>0</v>
      </c>
      <c r="I58" s="15">
        <v>0</v>
      </c>
      <c r="J58" s="15">
        <v>0</v>
      </c>
    </row>
    <row r="59" spans="1:12" ht="37.5" x14ac:dyDescent="0.3">
      <c r="A59" s="1" t="s">
        <v>117</v>
      </c>
      <c r="B59" s="6" t="s">
        <v>79</v>
      </c>
      <c r="C59" s="5">
        <v>0</v>
      </c>
      <c r="D59" s="15">
        <v>0</v>
      </c>
      <c r="E59" s="15"/>
      <c r="F59" s="15">
        <v>0</v>
      </c>
      <c r="G59" s="15">
        <v>0</v>
      </c>
      <c r="H59" s="15">
        <v>0</v>
      </c>
      <c r="I59" s="15">
        <v>0</v>
      </c>
      <c r="J59" s="15">
        <v>0</v>
      </c>
    </row>
    <row r="60" spans="1:12" ht="54.6" customHeight="1" x14ac:dyDescent="0.3">
      <c r="A60" s="10" t="s">
        <v>51</v>
      </c>
      <c r="B60" s="11" t="s">
        <v>93</v>
      </c>
      <c r="C60" s="16">
        <f t="shared" ref="C60" si="1">C61+C62</f>
        <v>3</v>
      </c>
      <c r="D60" s="16">
        <f t="shared" ref="D60:J60" si="2">D61+D62</f>
        <v>1000</v>
      </c>
      <c r="E60" s="16"/>
      <c r="F60" s="16">
        <f t="shared" si="2"/>
        <v>0</v>
      </c>
      <c r="G60" s="16">
        <f t="shared" ref="G60" si="3">G61+G62</f>
        <v>0</v>
      </c>
      <c r="H60" s="16">
        <f t="shared" si="2"/>
        <v>0</v>
      </c>
      <c r="I60" s="16">
        <f t="shared" ref="I60" si="4">I61+I62</f>
        <v>0</v>
      </c>
      <c r="J60" s="16">
        <f t="shared" si="2"/>
        <v>0</v>
      </c>
    </row>
    <row r="61" spans="1:12" s="19" customFormat="1" ht="24" customHeight="1" x14ac:dyDescent="0.3">
      <c r="A61" s="7" t="s">
        <v>52</v>
      </c>
      <c r="B61" s="51" t="s">
        <v>92</v>
      </c>
      <c r="C61" s="46">
        <v>3</v>
      </c>
      <c r="D61" s="20">
        <v>1000</v>
      </c>
      <c r="E61" s="20"/>
      <c r="F61" s="20">
        <v>0</v>
      </c>
      <c r="G61" s="20">
        <v>0</v>
      </c>
      <c r="H61" s="20">
        <v>0</v>
      </c>
      <c r="I61" s="20">
        <v>0</v>
      </c>
      <c r="J61" s="20">
        <v>0</v>
      </c>
    </row>
    <row r="62" spans="1:12" s="19" customFormat="1" ht="37.9" customHeight="1" x14ac:dyDescent="0.3">
      <c r="A62" s="7" t="s">
        <v>53</v>
      </c>
      <c r="B62" s="51" t="s">
        <v>85</v>
      </c>
      <c r="C62" s="18">
        <v>0</v>
      </c>
      <c r="D62" s="45">
        <v>0</v>
      </c>
      <c r="E62" s="20"/>
      <c r="F62" s="20"/>
      <c r="G62" s="20">
        <v>0</v>
      </c>
      <c r="H62" s="20">
        <v>0</v>
      </c>
      <c r="I62" s="20">
        <v>0</v>
      </c>
      <c r="J62" s="20">
        <v>0</v>
      </c>
    </row>
    <row r="63" spans="1:12" ht="55.9" customHeight="1" x14ac:dyDescent="0.3">
      <c r="A63" s="10" t="s">
        <v>54</v>
      </c>
      <c r="B63" s="11" t="s">
        <v>94</v>
      </c>
      <c r="C63" s="16">
        <f t="shared" ref="C63" si="5">SUM(C64:C67)</f>
        <v>0</v>
      </c>
      <c r="D63" s="16">
        <f t="shared" ref="D63:J63" si="6">SUM(D64:D67)</f>
        <v>842.7</v>
      </c>
      <c r="E63" s="16"/>
      <c r="F63" s="16">
        <f t="shared" si="6"/>
        <v>0</v>
      </c>
      <c r="G63" s="16">
        <f t="shared" ref="G63" si="7">SUM(G64:G67)</f>
        <v>0</v>
      </c>
      <c r="H63" s="16">
        <f t="shared" si="6"/>
        <v>0</v>
      </c>
      <c r="I63" s="16">
        <f t="shared" ref="I63" si="8">SUM(I64:I67)</f>
        <v>0</v>
      </c>
      <c r="J63" s="16">
        <f t="shared" si="6"/>
        <v>0</v>
      </c>
    </row>
    <row r="64" spans="1:12" ht="28.5" customHeight="1" x14ac:dyDescent="0.3">
      <c r="A64" s="7" t="s">
        <v>56</v>
      </c>
      <c r="B64" s="51" t="s">
        <v>95</v>
      </c>
      <c r="C64" s="5">
        <v>0</v>
      </c>
      <c r="D64" s="16">
        <v>0</v>
      </c>
      <c r="E64" s="16"/>
      <c r="F64" s="16">
        <v>0</v>
      </c>
      <c r="G64" s="16">
        <v>0</v>
      </c>
      <c r="H64" s="16">
        <v>0</v>
      </c>
      <c r="I64" s="16">
        <v>0</v>
      </c>
      <c r="J64" s="16">
        <v>0</v>
      </c>
    </row>
    <row r="65" spans="1:10" ht="61.5" customHeight="1" x14ac:dyDescent="0.3">
      <c r="A65" s="8" t="s">
        <v>81</v>
      </c>
      <c r="B65" s="51" t="s">
        <v>96</v>
      </c>
      <c r="C65" s="5">
        <v>0</v>
      </c>
      <c r="D65" s="16">
        <v>0</v>
      </c>
      <c r="E65" s="16"/>
      <c r="F65" s="16">
        <v>0</v>
      </c>
      <c r="G65" s="16">
        <v>0</v>
      </c>
      <c r="H65" s="16">
        <v>0</v>
      </c>
      <c r="I65" s="16">
        <v>0</v>
      </c>
      <c r="J65" s="16">
        <v>0</v>
      </c>
    </row>
    <row r="66" spans="1:10" ht="33.75" customHeight="1" x14ac:dyDescent="0.3">
      <c r="A66" s="8" t="s">
        <v>118</v>
      </c>
      <c r="B66" s="51" t="s">
        <v>97</v>
      </c>
      <c r="C66" s="5">
        <v>0</v>
      </c>
      <c r="D66" s="16">
        <v>842.7</v>
      </c>
      <c r="E66" s="16"/>
      <c r="F66" s="16">
        <v>0</v>
      </c>
      <c r="G66" s="16">
        <v>0</v>
      </c>
      <c r="H66" s="16">
        <v>0</v>
      </c>
      <c r="I66" s="16">
        <v>0</v>
      </c>
      <c r="J66" s="16">
        <v>0</v>
      </c>
    </row>
    <row r="67" spans="1:10" ht="39.75" customHeight="1" x14ac:dyDescent="0.3">
      <c r="A67" s="8" t="s">
        <v>119</v>
      </c>
      <c r="B67" s="51" t="s">
        <v>98</v>
      </c>
      <c r="C67" s="5">
        <v>0</v>
      </c>
      <c r="D67" s="16">
        <v>0</v>
      </c>
      <c r="E67" s="16"/>
      <c r="F67" s="16">
        <v>0</v>
      </c>
      <c r="G67" s="16">
        <v>0</v>
      </c>
      <c r="H67" s="16">
        <v>0</v>
      </c>
      <c r="I67" s="16">
        <v>0</v>
      </c>
      <c r="J67" s="16">
        <v>0</v>
      </c>
    </row>
    <row r="68" spans="1:10" s="23" customFormat="1" x14ac:dyDescent="0.3">
      <c r="A68" s="26" t="s">
        <v>55</v>
      </c>
      <c r="B68" s="22" t="s">
        <v>109</v>
      </c>
      <c r="C68" s="24">
        <v>0</v>
      </c>
      <c r="D68" s="17">
        <f>SUM(D69:D77)</f>
        <v>3509.2999999999997</v>
      </c>
      <c r="E68" s="17"/>
      <c r="F68" s="17">
        <f t="shared" ref="F68" si="9">SUM(F69:F77)</f>
        <v>0</v>
      </c>
      <c r="G68" s="17">
        <f>SUM(G69:G77)</f>
        <v>0</v>
      </c>
      <c r="H68" s="17">
        <f>SUM(H69:H77)</f>
        <v>0</v>
      </c>
      <c r="I68" s="17">
        <f>SUM(I69:I77)</f>
        <v>0</v>
      </c>
      <c r="J68" s="17">
        <f>SUM(J69:J77)</f>
        <v>0</v>
      </c>
    </row>
    <row r="69" spans="1:10" s="23" customFormat="1" x14ac:dyDescent="0.3">
      <c r="A69" s="8" t="s">
        <v>120</v>
      </c>
      <c r="B69" s="6" t="s">
        <v>99</v>
      </c>
      <c r="C69" s="24">
        <v>0</v>
      </c>
      <c r="D69" s="24">
        <v>408.6</v>
      </c>
      <c r="E69" s="24"/>
      <c r="F69" s="24">
        <v>0</v>
      </c>
      <c r="G69" s="24">
        <v>0</v>
      </c>
      <c r="H69" s="24">
        <v>0</v>
      </c>
      <c r="I69" s="24">
        <v>0</v>
      </c>
      <c r="J69" s="24">
        <v>0</v>
      </c>
    </row>
    <row r="70" spans="1:10" s="23" customFormat="1" x14ac:dyDescent="0.3">
      <c r="A70" s="8" t="s">
        <v>121</v>
      </c>
      <c r="B70" s="6" t="s">
        <v>100</v>
      </c>
      <c r="C70" s="24">
        <v>0</v>
      </c>
      <c r="D70" s="24">
        <v>2575.1999999999998</v>
      </c>
      <c r="E70" s="24"/>
      <c r="F70" s="24">
        <v>0</v>
      </c>
      <c r="G70" s="24">
        <v>0</v>
      </c>
      <c r="H70" s="24">
        <v>0</v>
      </c>
      <c r="I70" s="24">
        <v>0</v>
      </c>
      <c r="J70" s="24">
        <v>0</v>
      </c>
    </row>
    <row r="71" spans="1:10" s="23" customFormat="1" ht="37.5" x14ac:dyDescent="0.3">
      <c r="A71" s="8" t="s">
        <v>122</v>
      </c>
      <c r="B71" s="6" t="s">
        <v>101</v>
      </c>
      <c r="C71" s="24">
        <v>0</v>
      </c>
      <c r="D71" s="24">
        <v>0</v>
      </c>
      <c r="E71" s="24"/>
      <c r="F71" s="24">
        <v>0</v>
      </c>
      <c r="G71" s="24">
        <v>0</v>
      </c>
      <c r="H71" s="24">
        <v>0</v>
      </c>
      <c r="I71" s="24">
        <v>0</v>
      </c>
      <c r="J71" s="24">
        <v>0</v>
      </c>
    </row>
    <row r="72" spans="1:10" s="23" customFormat="1" ht="37.5" x14ac:dyDescent="0.3">
      <c r="A72" s="8" t="s">
        <v>123</v>
      </c>
      <c r="B72" s="6" t="s">
        <v>102</v>
      </c>
      <c r="C72" s="24">
        <v>0</v>
      </c>
      <c r="D72" s="24">
        <v>0</v>
      </c>
      <c r="E72" s="24"/>
      <c r="F72" s="24">
        <v>0</v>
      </c>
      <c r="G72" s="24">
        <v>0</v>
      </c>
      <c r="H72" s="24">
        <v>0</v>
      </c>
      <c r="I72" s="24">
        <v>0</v>
      </c>
      <c r="J72" s="24">
        <v>0</v>
      </c>
    </row>
    <row r="73" spans="1:10" s="23" customFormat="1" ht="37.5" x14ac:dyDescent="0.3">
      <c r="A73" s="8" t="s">
        <v>124</v>
      </c>
      <c r="B73" s="6" t="s">
        <v>103</v>
      </c>
      <c r="C73" s="24">
        <v>0</v>
      </c>
      <c r="D73" s="24">
        <v>0</v>
      </c>
      <c r="E73" s="24"/>
      <c r="F73" s="24">
        <v>0</v>
      </c>
      <c r="G73" s="24">
        <v>0</v>
      </c>
      <c r="H73" s="24">
        <v>0</v>
      </c>
      <c r="I73" s="24">
        <v>0</v>
      </c>
      <c r="J73" s="24">
        <v>0</v>
      </c>
    </row>
    <row r="74" spans="1:10" s="23" customFormat="1" ht="37.5" x14ac:dyDescent="0.3">
      <c r="A74" s="8" t="s">
        <v>125</v>
      </c>
      <c r="B74" s="6" t="s">
        <v>104</v>
      </c>
      <c r="C74" s="24">
        <v>0</v>
      </c>
      <c r="D74" s="24">
        <v>0</v>
      </c>
      <c r="E74" s="24"/>
      <c r="F74" s="24">
        <v>0</v>
      </c>
      <c r="G74" s="24">
        <v>0</v>
      </c>
      <c r="H74" s="24">
        <v>0</v>
      </c>
      <c r="I74" s="24">
        <v>0</v>
      </c>
      <c r="J74" s="24">
        <v>0</v>
      </c>
    </row>
    <row r="75" spans="1:10" s="23" customFormat="1" x14ac:dyDescent="0.3">
      <c r="A75" s="8" t="s">
        <v>126</v>
      </c>
      <c r="B75" s="6" t="s">
        <v>105</v>
      </c>
      <c r="C75" s="24">
        <v>0</v>
      </c>
      <c r="D75" s="24">
        <v>0</v>
      </c>
      <c r="E75" s="24"/>
      <c r="F75" s="24">
        <v>0</v>
      </c>
      <c r="G75" s="24">
        <v>0</v>
      </c>
      <c r="H75" s="24">
        <v>0</v>
      </c>
      <c r="I75" s="24">
        <v>0</v>
      </c>
      <c r="J75" s="24">
        <v>0</v>
      </c>
    </row>
    <row r="76" spans="1:10" s="23" customFormat="1" ht="75" x14ac:dyDescent="0.3">
      <c r="A76" s="8" t="s">
        <v>127</v>
      </c>
      <c r="B76" s="6" t="s">
        <v>106</v>
      </c>
      <c r="C76" s="24">
        <v>0</v>
      </c>
      <c r="D76" s="24">
        <v>0</v>
      </c>
      <c r="E76" s="24"/>
      <c r="F76" s="24">
        <v>0</v>
      </c>
      <c r="G76" s="24">
        <v>0</v>
      </c>
      <c r="H76" s="24">
        <v>0</v>
      </c>
      <c r="I76" s="24">
        <v>0</v>
      </c>
      <c r="J76" s="24">
        <v>0</v>
      </c>
    </row>
    <row r="77" spans="1:10" s="23" customFormat="1" x14ac:dyDescent="0.3">
      <c r="A77" s="8" t="s">
        <v>128</v>
      </c>
      <c r="B77" s="6" t="s">
        <v>107</v>
      </c>
      <c r="C77" s="24">
        <v>0</v>
      </c>
      <c r="D77" s="24">
        <v>525.5</v>
      </c>
      <c r="E77" s="24"/>
      <c r="F77" s="24">
        <v>0</v>
      </c>
      <c r="G77" s="24">
        <v>0</v>
      </c>
      <c r="H77" s="24">
        <v>0</v>
      </c>
      <c r="I77" s="24">
        <v>0</v>
      </c>
      <c r="J77" s="24">
        <v>0</v>
      </c>
    </row>
    <row r="78" spans="1:10" s="23" customFormat="1" ht="33.6" customHeight="1" x14ac:dyDescent="0.3">
      <c r="A78" s="56" t="s">
        <v>73</v>
      </c>
      <c r="B78" s="56"/>
      <c r="C78" s="25">
        <f>C16+C17+C40+C47+C54+C55+C60+C63+C68</f>
        <v>125</v>
      </c>
      <c r="D78" s="25">
        <f>D16+D17+D40+D47+D54+D55+D60+D63+D68</f>
        <v>11330.8</v>
      </c>
      <c r="E78" s="25"/>
      <c r="F78" s="25">
        <f>F16+F17+F40+F47+F54+F55+F60+F63+F68</f>
        <v>0</v>
      </c>
      <c r="G78" s="25">
        <f>G16+G17+G40+G47+G54+G55+G60+G63+G68</f>
        <v>223</v>
      </c>
      <c r="H78" s="25">
        <f>H16+H17+H40+H47+H54+H55+H60+H63+H68</f>
        <v>3349.5</v>
      </c>
      <c r="I78" s="25">
        <f>I16+I17+I40+I47+I54+I55+I60+I63+I68</f>
        <v>283</v>
      </c>
      <c r="J78" s="25">
        <f>J16+J17+J40+J47+J54+J55+J60+J63+J68</f>
        <v>3513.6</v>
      </c>
    </row>
    <row r="82" spans="4:10" x14ac:dyDescent="0.3">
      <c r="D82" s="27"/>
      <c r="H82" s="27"/>
      <c r="I82" s="27"/>
      <c r="J82" s="27"/>
    </row>
    <row r="85" spans="4:10" x14ac:dyDescent="0.3">
      <c r="D85" s="27"/>
    </row>
    <row r="86" spans="4:10" x14ac:dyDescent="0.3">
      <c r="D86" s="27"/>
    </row>
    <row r="87" spans="4:10" x14ac:dyDescent="0.3">
      <c r="D87" s="27"/>
    </row>
  </sheetData>
  <mergeCells count="14">
    <mergeCell ref="H6:J6"/>
    <mergeCell ref="H7:J7"/>
    <mergeCell ref="H8:J8"/>
    <mergeCell ref="H9:J9"/>
    <mergeCell ref="H10:J10"/>
    <mergeCell ref="H11:J11"/>
    <mergeCell ref="A78:B78"/>
    <mergeCell ref="A12:J12"/>
    <mergeCell ref="A14:A15"/>
    <mergeCell ref="B14:B15"/>
    <mergeCell ref="C14:D14"/>
    <mergeCell ref="G14:H14"/>
    <mergeCell ref="I14:J14"/>
    <mergeCell ref="E14:F14"/>
  </mergeCells>
  <pageMargins left="0.51181102362204722" right="0.11811023622047245" top="0.15748031496062992" bottom="0.15748031496062992" header="0" footer="0"/>
  <pageSetup paperSize="9" scale="57" fitToHeight="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</vt:lpstr>
      <vt:lpstr>план!Заголовки_для_печати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Подольская</dc:creator>
  <cp:lastModifiedBy>Пользователь Windows</cp:lastModifiedBy>
  <cp:lastPrinted>2025-06-30T09:10:46Z</cp:lastPrinted>
  <dcterms:created xsi:type="dcterms:W3CDTF">2025-06-18T13:30:44Z</dcterms:created>
  <dcterms:modified xsi:type="dcterms:W3CDTF">2025-06-30T11:04:01Z</dcterms:modified>
</cp:coreProperties>
</file>