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ljQtfwaw+pFxP9BpJCm2BYZZKVcRCojVgl+XyvULkYqhWhOzGDQmAADz+L4bMNdy4c5UQHPCsdWL4NeRrroyPA==" workbookSaltValue="tSaCazmMvh3yqdh/OI9fNQ==" workbookSpinCount="100000" lockStructure="1"/>
  <bookViews>
    <workbookView xWindow="0" yWindow="0" windowWidth="19320" windowHeight="11640" firstSheet="1" activeTab="4"/>
  </bookViews>
  <sheets>
    <sheet name="Приложение 1" sheetId="2" r:id="rId1"/>
    <sheet name="Приложение 2" sheetId="4" r:id="rId2"/>
    <sheet name="Приложение 3" sheetId="3" r:id="rId3"/>
    <sheet name="Приложение 4" sheetId="5" r:id="rId4"/>
    <sheet name="Приложение 6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D30" i="3"/>
  <c r="E7" i="5" l="1"/>
  <c r="E8" i="5"/>
  <c r="E9" i="5"/>
  <c r="E10" i="5"/>
  <c r="E11" i="5"/>
  <c r="E12" i="5"/>
  <c r="E13" i="5"/>
  <c r="E14" i="5"/>
  <c r="E15" i="5"/>
  <c r="E6" i="5"/>
  <c r="E39" i="2" l="1"/>
  <c r="I47" i="4" l="1"/>
  <c r="I38" i="4"/>
  <c r="I129" i="4"/>
  <c r="I80" i="4"/>
  <c r="H44" i="4"/>
  <c r="D46" i="2"/>
  <c r="C46" i="2"/>
  <c r="D44" i="2"/>
  <c r="D7" i="3"/>
  <c r="H46" i="4"/>
  <c r="I46" i="4" s="1"/>
  <c r="G46" i="4"/>
  <c r="G78" i="4"/>
  <c r="H128" i="4"/>
  <c r="G128" i="4"/>
  <c r="I128" i="4" s="1"/>
  <c r="G57" i="4"/>
  <c r="H37" i="4"/>
  <c r="H36" i="4" s="1"/>
  <c r="H35" i="4" s="1"/>
  <c r="G37" i="4"/>
  <c r="G36" i="4" s="1"/>
  <c r="G30" i="4"/>
  <c r="E22" i="2"/>
  <c r="D21" i="2"/>
  <c r="E21" i="2" s="1"/>
  <c r="C21" i="2"/>
  <c r="C23" i="2"/>
  <c r="E41" i="2"/>
  <c r="D40" i="2"/>
  <c r="C40" i="2"/>
  <c r="D38" i="2"/>
  <c r="C38" i="2"/>
  <c r="C36" i="2" s="1"/>
  <c r="G35" i="4" l="1"/>
  <c r="I35" i="4" s="1"/>
  <c r="I36" i="4"/>
  <c r="I37" i="4"/>
  <c r="E38" i="2"/>
  <c r="D36" i="2"/>
  <c r="E40" i="2"/>
  <c r="D10" i="5"/>
  <c r="D9" i="5" s="1"/>
  <c r="D8" i="5" s="1"/>
  <c r="C10" i="5"/>
  <c r="C9" i="5" s="1"/>
  <c r="C8" i="5" s="1"/>
  <c r="D14" i="5"/>
  <c r="D13" i="5" s="1"/>
  <c r="D12" i="5" s="1"/>
  <c r="C14" i="5"/>
  <c r="C13" i="5" s="1"/>
  <c r="C12" i="5" s="1"/>
  <c r="C7" i="5" l="1"/>
  <c r="D7" i="5"/>
  <c r="D6" i="5" s="1"/>
  <c r="C6" i="5"/>
  <c r="H18" i="4"/>
  <c r="H17" i="4" s="1"/>
  <c r="I22" i="4"/>
  <c r="I42" i="4"/>
  <c r="H41" i="4"/>
  <c r="G41" i="4"/>
  <c r="G40" i="4" s="1"/>
  <c r="G44" i="4"/>
  <c r="I45" i="4"/>
  <c r="H51" i="4"/>
  <c r="H50" i="4" s="1"/>
  <c r="H49" i="4" s="1"/>
  <c r="H48" i="4" s="1"/>
  <c r="G51" i="4"/>
  <c r="I52" i="4"/>
  <c r="I53" i="4"/>
  <c r="G56" i="4"/>
  <c r="I58" i="4"/>
  <c r="H57" i="4"/>
  <c r="H56" i="4" s="1"/>
  <c r="I44" i="4" l="1"/>
  <c r="I56" i="4"/>
  <c r="I51" i="4"/>
  <c r="I41" i="4"/>
  <c r="I57" i="4"/>
  <c r="G55" i="4"/>
  <c r="G54" i="4" s="1"/>
  <c r="G50" i="4"/>
  <c r="G49" i="4" s="1"/>
  <c r="G48" i="4" s="1"/>
  <c r="H40" i="4"/>
  <c r="H39" i="4" s="1"/>
  <c r="H55" i="4"/>
  <c r="H43" i="4"/>
  <c r="G43" i="4"/>
  <c r="G39" i="4" s="1"/>
  <c r="I72" i="4"/>
  <c r="H71" i="4"/>
  <c r="H68" i="4" s="1"/>
  <c r="H64" i="4" s="1"/>
  <c r="H63" i="4" s="1"/>
  <c r="G71" i="4"/>
  <c r="G68" i="4" s="1"/>
  <c r="H78" i="4"/>
  <c r="I79" i="4"/>
  <c r="I82" i="4"/>
  <c r="I84" i="4"/>
  <c r="I89" i="4"/>
  <c r="H88" i="4"/>
  <c r="G88" i="4"/>
  <c r="I98" i="4"/>
  <c r="I91" i="4"/>
  <c r="H90" i="4"/>
  <c r="G90" i="4"/>
  <c r="H97" i="4"/>
  <c r="H96" i="4" s="1"/>
  <c r="G97" i="4"/>
  <c r="G96" i="4" s="1"/>
  <c r="H83" i="4"/>
  <c r="I83" i="4" s="1"/>
  <c r="G83" i="4"/>
  <c r="H81" i="4"/>
  <c r="G81" i="4"/>
  <c r="I104" i="4"/>
  <c r="H103" i="4"/>
  <c r="G103" i="4"/>
  <c r="I109" i="4"/>
  <c r="I111" i="4"/>
  <c r="I117" i="4"/>
  <c r="H107" i="4"/>
  <c r="H106" i="4" s="1"/>
  <c r="G107" i="4"/>
  <c r="H108" i="4"/>
  <c r="G108" i="4"/>
  <c r="H110" i="4"/>
  <c r="G110" i="4"/>
  <c r="I110" i="4" s="1"/>
  <c r="I121" i="4"/>
  <c r="H120" i="4"/>
  <c r="G120" i="4"/>
  <c r="G119" i="4" s="1"/>
  <c r="H115" i="4"/>
  <c r="G115" i="4"/>
  <c r="I126" i="4"/>
  <c r="H125" i="4"/>
  <c r="H124" i="4" s="1"/>
  <c r="G125" i="4"/>
  <c r="G124" i="4" s="1"/>
  <c r="G122" i="4" s="1"/>
  <c r="I19" i="4"/>
  <c r="I20" i="4"/>
  <c r="G18" i="4"/>
  <c r="G17" i="4" s="1"/>
  <c r="H30" i="4"/>
  <c r="I27" i="4"/>
  <c r="H26" i="4"/>
  <c r="G26" i="4"/>
  <c r="H24" i="4"/>
  <c r="G24" i="4"/>
  <c r="H28" i="4"/>
  <c r="G28" i="4"/>
  <c r="I31" i="4"/>
  <c r="I30" i="4"/>
  <c r="I34" i="4"/>
  <c r="H33" i="4"/>
  <c r="H32" i="4" s="1"/>
  <c r="G33" i="4"/>
  <c r="G32" i="4" s="1"/>
  <c r="E7" i="3"/>
  <c r="I15" i="4"/>
  <c r="H14" i="4"/>
  <c r="H13" i="4" s="1"/>
  <c r="G14" i="4"/>
  <c r="F29" i="3"/>
  <c r="E28" i="3"/>
  <c r="D28" i="3"/>
  <c r="F27" i="3"/>
  <c r="F26" i="3"/>
  <c r="E25" i="3"/>
  <c r="D25" i="3"/>
  <c r="F24" i="3"/>
  <c r="F23" i="3" s="1"/>
  <c r="E23" i="3"/>
  <c r="D23" i="3"/>
  <c r="F22" i="3"/>
  <c r="F21" i="3" s="1"/>
  <c r="E21" i="3"/>
  <c r="D21" i="3"/>
  <c r="F20" i="3"/>
  <c r="E19" i="3"/>
  <c r="D19" i="3"/>
  <c r="F18" i="3"/>
  <c r="E16" i="3"/>
  <c r="D16" i="3"/>
  <c r="F8" i="3"/>
  <c r="F15" i="3"/>
  <c r="E14" i="3"/>
  <c r="D14" i="3"/>
  <c r="E12" i="3"/>
  <c r="D12" i="3"/>
  <c r="E25" i="2"/>
  <c r="H23" i="4" l="1"/>
  <c r="H16" i="4" s="1"/>
  <c r="F28" i="3"/>
  <c r="F19" i="3"/>
  <c r="F14" i="3"/>
  <c r="I120" i="4"/>
  <c r="I33" i="4"/>
  <c r="I103" i="4"/>
  <c r="I81" i="4"/>
  <c r="I78" i="4"/>
  <c r="H119" i="4"/>
  <c r="H118" i="4" s="1"/>
  <c r="H102" i="4"/>
  <c r="H101" i="4" s="1"/>
  <c r="H100" i="4" s="1"/>
  <c r="I40" i="4"/>
  <c r="I115" i="4"/>
  <c r="I90" i="4"/>
  <c r="I88" i="4"/>
  <c r="I32" i="4"/>
  <c r="I17" i="4"/>
  <c r="G13" i="4"/>
  <c r="G11" i="4" s="1"/>
  <c r="G9" i="4" s="1"/>
  <c r="H11" i="4"/>
  <c r="I96" i="4"/>
  <c r="H95" i="4"/>
  <c r="G123" i="4"/>
  <c r="G118" i="4"/>
  <c r="H105" i="4"/>
  <c r="F16" i="3"/>
  <c r="H114" i="4"/>
  <c r="I108" i="4"/>
  <c r="G106" i="4"/>
  <c r="G102" i="4"/>
  <c r="G95" i="4"/>
  <c r="I97" i="4"/>
  <c r="H77" i="4"/>
  <c r="H76" i="4" s="1"/>
  <c r="H75" i="4" s="1"/>
  <c r="I107" i="4"/>
  <c r="I71" i="4"/>
  <c r="I18" i="4"/>
  <c r="I43" i="4"/>
  <c r="I14" i="4"/>
  <c r="G23" i="4"/>
  <c r="G114" i="4"/>
  <c r="G77" i="4"/>
  <c r="I55" i="4"/>
  <c r="H54" i="4"/>
  <c r="H123" i="4"/>
  <c r="H122" i="4" s="1"/>
  <c r="I124" i="4"/>
  <c r="I125" i="4"/>
  <c r="F7" i="3"/>
  <c r="I68" i="4"/>
  <c r="G64" i="4"/>
  <c r="I26" i="4"/>
  <c r="D28" i="2"/>
  <c r="C28" i="2"/>
  <c r="D31" i="2"/>
  <c r="C31" i="2"/>
  <c r="D33" i="2"/>
  <c r="C33" i="2"/>
  <c r="D42" i="2"/>
  <c r="C42" i="2"/>
  <c r="C44" i="2"/>
  <c r="E34" i="2"/>
  <c r="E35" i="2"/>
  <c r="E37" i="2"/>
  <c r="E43" i="2"/>
  <c r="E45" i="2"/>
  <c r="E29" i="2"/>
  <c r="E30" i="2"/>
  <c r="E32" i="2"/>
  <c r="E20" i="2"/>
  <c r="E24" i="2"/>
  <c r="E10" i="2"/>
  <c r="E11" i="2"/>
  <c r="E12" i="2"/>
  <c r="E15" i="2"/>
  <c r="E17" i="2"/>
  <c r="E18" i="2"/>
  <c r="F30" i="3" l="1"/>
  <c r="D27" i="2"/>
  <c r="D26" i="2" s="1"/>
  <c r="I54" i="4"/>
  <c r="I119" i="4"/>
  <c r="I77" i="4"/>
  <c r="I13" i="4"/>
  <c r="G16" i="4"/>
  <c r="G76" i="4"/>
  <c r="G75" i="4" s="1"/>
  <c r="G113" i="4"/>
  <c r="G105" i="4"/>
  <c r="I106" i="4"/>
  <c r="H9" i="4"/>
  <c r="I11" i="4"/>
  <c r="G101" i="4"/>
  <c r="I39" i="4"/>
  <c r="G94" i="4"/>
  <c r="I118" i="4"/>
  <c r="I114" i="4"/>
  <c r="H113" i="4"/>
  <c r="I102" i="4"/>
  <c r="H94" i="4"/>
  <c r="I95" i="4"/>
  <c r="I123" i="4"/>
  <c r="G63" i="4"/>
  <c r="I64" i="4"/>
  <c r="E42" i="2"/>
  <c r="C27" i="2"/>
  <c r="C26" i="2" s="1"/>
  <c r="E44" i="2"/>
  <c r="E28" i="2"/>
  <c r="E31" i="2"/>
  <c r="E33" i="2"/>
  <c r="E36" i="2"/>
  <c r="D23" i="2"/>
  <c r="D19" i="2"/>
  <c r="C19" i="2"/>
  <c r="D16" i="2"/>
  <c r="D14" i="2"/>
  <c r="C16" i="2"/>
  <c r="C14" i="2"/>
  <c r="D9" i="2"/>
  <c r="D8" i="2" s="1"/>
  <c r="C9" i="2"/>
  <c r="I16" i="4" l="1"/>
  <c r="G8" i="4"/>
  <c r="I76" i="4"/>
  <c r="G100" i="4"/>
  <c r="G7" i="4" s="1"/>
  <c r="I101" i="4"/>
  <c r="I94" i="4"/>
  <c r="I113" i="4"/>
  <c r="H112" i="4"/>
  <c r="G112" i="4"/>
  <c r="I9" i="4"/>
  <c r="H8" i="4"/>
  <c r="I105" i="4"/>
  <c r="I122" i="4"/>
  <c r="I75" i="4"/>
  <c r="I63" i="4"/>
  <c r="E27" i="2"/>
  <c r="E19" i="2"/>
  <c r="E23" i="2"/>
  <c r="E16" i="2"/>
  <c r="C13" i="2"/>
  <c r="C8" i="2"/>
  <c r="E14" i="2"/>
  <c r="E9" i="2"/>
  <c r="D13" i="2"/>
  <c r="D7" i="2" s="1"/>
  <c r="H130" i="4" l="1"/>
  <c r="C7" i="2"/>
  <c r="H7" i="4"/>
  <c r="I112" i="4"/>
  <c r="I100" i="4"/>
  <c r="E8" i="2"/>
  <c r="G130" i="4"/>
  <c r="I8" i="4"/>
  <c r="E26" i="2"/>
  <c r="E13" i="2"/>
  <c r="D48" i="2"/>
  <c r="I7" i="4" l="1"/>
  <c r="I130" i="4"/>
  <c r="C48" i="2"/>
  <c r="E7" i="2"/>
  <c r="E48" i="2" l="1"/>
</calcChain>
</file>

<file path=xl/sharedStrings.xml><?xml version="1.0" encoding="utf-8"?>
<sst xmlns="http://schemas.openxmlformats.org/spreadsheetml/2006/main" count="608" uniqueCount="291">
  <si>
    <t>Наименование доходов</t>
  </si>
  <si>
    <t>Исполнено, тыс. руб.</t>
  </si>
  <si>
    <t>% исполнения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</si>
  <si>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</si>
  <si>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</si>
  <si>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</si>
  <si>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</si>
  <si>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Налог на доходы физических  лиц с доходов, источником которых  является  налоговый  агент, за исключением доходов, в отношении которых  исчисление и уплата налога осуществляются в соответствии со  статьями 227, 227.1 и  228 Налогового  кодекса  Российской 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</si>
  <si>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</si>
  <si>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НК РФ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</si>
  <si>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</si>
  <si>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</si>
  <si>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 сельских поселений</t>
  </si>
  <si>
    <t>1 06 06000 00 0000 110</t>
  </si>
  <si>
    <t>Земельный налог</t>
  </si>
  <si>
    <t>Земельный налог с организаций, обладающих земельным участком,  расположенным в границах  сельских поселений</t>
  </si>
  <si>
    <t>Земельный налог с физических лиц, обладающих земельным участком,  расположенным в границах  сельских поселений</t>
  </si>
  <si>
    <t>1 08 00000 00 0000 000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</si>
  <si>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</si>
  <si>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</si>
  <si>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1 13 00000 00 0000 000</t>
  </si>
  <si>
    <t>Доходы от оказания платных услуг (работ)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</si>
  <si>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</si>
  <si>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</si>
  <si>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</si>
  <si>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</si>
  <si>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1 14 02053 10 0000 410</t>
  </si>
  <si>
    <t>Доходы от реализации иного имущества, находящегося в собственности сельских поселений ( за исключением имущества муниципальных бюджетных и автономных учреждений, а также имущества муниципальных унитарных предприятий, в т.ч. казённых ), в части реализации основных средств по указанному имуществу</t>
  </si>
  <si>
    <t>2 02 10000 00 0000 150</t>
  </si>
  <si>
    <t>Дотации бюджетам бюджетной системы Российской Федерации</t>
  </si>
  <si>
    <t>2 02 16001 10 0000 150</t>
  </si>
  <si>
    <t>Дотации  бюджетам сельских поселений на выравнивание  бюджетной обеспеченности из бюджетов муниципальных районов</t>
  </si>
  <si>
    <t>2 02 15002 10 0000 150</t>
  </si>
  <si>
    <t>Дотации бюджетам сельских поселений на поддержку мер по обеспечению сбалансированности  бюджетов</t>
  </si>
  <si>
    <t>2 02  20000 00 0000 150</t>
  </si>
  <si>
    <t>Субсидии бюджетам бюджетной системы Российской Федерации (межбюджетные субсидии)</t>
  </si>
  <si>
    <t>2 02  29999 10 0000 150</t>
  </si>
  <si>
    <t>Прочие субсидии бюджетам сельских поселений</t>
  </si>
  <si>
    <t>2 02  30000 00 0000 150</t>
  </si>
  <si>
    <t>Субвенции бюджетам  бюджетной системы  Российской Федерации</t>
  </si>
  <si>
    <t>2 02 35118 10 0000 150</t>
  </si>
  <si>
    <t>Субвенции бюджетам сельских поселений на осуществление   первичного воинского учёта на территориях, где отсутствуют военные комиссариаты</t>
  </si>
  <si>
    <t>2 02 36900 10 0000 150</t>
  </si>
  <si>
    <t>Единая субвенция бюджетам сельских поселений из бюджета субъекта РФ</t>
  </si>
  <si>
    <t>2 02 40000 00 0000 150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</si>
  <si>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</si>
  <si>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</si>
  <si>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</si>
  <si>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</si>
  <si>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</si>
  <si>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</t>
  </si>
  <si>
    <t>Всего поступлений доходов</t>
  </si>
  <si>
    <t>Утверждено в бюджете, тыс. руб.</t>
  </si>
  <si>
    <t xml:space="preserve">                                                                                                   Код бюджетной классификации  РФ</t>
  </si>
  <si>
    <t>Исполнение тыс. руб.</t>
  </si>
  <si>
    <t>1 00 00000 00 0000 000</t>
  </si>
  <si>
    <t>НАЛОГОВЫЕ И НЕНАЛОГОВЫЕ ДОХОДЫ</t>
  </si>
  <si>
    <t>1 01 02010 01 0000 110</t>
  </si>
  <si>
    <t>1 01 02030 01 0000 110</t>
  </si>
  <si>
    <t>1 06 00000 00 0000 000</t>
  </si>
  <si>
    <t>1 06 01000 00 000 110</t>
  </si>
  <si>
    <t>1 06 01030 10 000 110</t>
  </si>
  <si>
    <t>1 06 06033 10 0000 110</t>
  </si>
  <si>
    <t>1 06 06043 10 0000 110</t>
  </si>
  <si>
    <t>1 08 04020 01 0000 110</t>
  </si>
  <si>
    <t>2 00 00000 00 0000 000</t>
  </si>
  <si>
    <t>БЕЗВОЗМЕЗДНЫЕ  ПОСТУПЛЕНИЯ</t>
  </si>
  <si>
    <t>2 02 00000 00 0000 000</t>
  </si>
  <si>
    <t>Безвозмездные поступления от других бюджетов бюджетной системы Российской  Федерации</t>
  </si>
  <si>
    <t>Утверждено в бюджете тыс. руб.</t>
  </si>
  <si>
    <t>Наименование показателя</t>
  </si>
  <si>
    <t>РЗ</t>
  </si>
  <si>
    <t>ПР</t>
  </si>
  <si>
    <t>ОБЩЕГОСУДАРСТВЕННЫЕ  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</si>
  <si>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</si>
  <si>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</si>
  <si>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</si>
  <si>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</si>
  <si>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</si>
  <si>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Мероприятия по организации общественных работ</t>
  </si>
  <si>
    <t>ЖИЛИЩНО-КОММУНАЛЬНОЕ ХОЗЯЙСТВО</t>
  </si>
  <si>
    <t>Благоустройство</t>
  </si>
  <si>
    <t>ОБРАЗОВАНИЕ</t>
  </si>
  <si>
    <t xml:space="preserve">Молодёжная политика </t>
  </si>
  <si>
    <t>КУЛЬТУРА, КИНЕМАТОГРАФИЯ</t>
  </si>
  <si>
    <t>Культура</t>
  </si>
  <si>
    <t>СОЦИАЛЬНАЯ ПОЛИТИКА</t>
  </si>
  <si>
    <t xml:space="preserve">Пенсионное обеспечение </t>
  </si>
  <si>
    <t>ФИЗИЧЕСКАЯ КУЛЬТУРА  И СПОРТ</t>
  </si>
  <si>
    <t>Другие вопросы в области физической культуры и спорта</t>
  </si>
  <si>
    <t>ВСЕГО  РАСХОДОВ</t>
  </si>
  <si>
    <t>Код ведомств</t>
  </si>
  <si>
    <t>ЦСР</t>
  </si>
  <si>
    <t>ВР</t>
  </si>
  <si>
    <t>Исполнено тыс. руб.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</si>
  <si>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</si>
  <si>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</si>
  <si>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Обеспечение деятельности  органов государственной (муниципальной) власти</t>
  </si>
  <si>
    <t>91 0 00 00000</t>
  </si>
  <si>
    <t>Глава муниципального образования</t>
  </si>
  <si>
    <t xml:space="preserve"> 91 1 00 00000</t>
  </si>
  <si>
    <t>91 1 00 00190</t>
  </si>
  <si>
    <t>Функционирование Правительства РФ, высших исполнительных  органов государственной власти субъектов РФ, местных администраций</t>
  </si>
  <si>
    <t>Расходы  на обеспечение функций государственных (муниципальных) органов</t>
  </si>
  <si>
    <t>91 0 00 00190</t>
  </si>
  <si>
    <t>Расходы на выплаты персоналу государственных (муниципальных) органов</t>
  </si>
  <si>
    <t>Иные закупки товаров, работ и услуг для  обеспечения государственных (муниципальных)  нужд</t>
  </si>
  <si>
    <t>Исполнение судебных актов</t>
  </si>
  <si>
    <t>Уплата налогов, сборов и иных платежей</t>
  </si>
  <si>
    <t>Межбюджетные трансферты бюджетам муниципальных районов из бюджетов сельских поселений на осуществление части полномочий по решению вопросов местного значения в соответствии с заключёнными соглашениями</t>
  </si>
  <si>
    <t>98 0 00 00000</t>
  </si>
  <si>
    <t>98 0 00 85010</t>
  </si>
  <si>
    <t>98 0 00 85020</t>
  </si>
  <si>
    <t>98 0 00 85070</t>
  </si>
  <si>
    <t xml:space="preserve">98 0 00 85070  </t>
  </si>
  <si>
    <t>Осуществление отдельных государственных полномочий</t>
  </si>
  <si>
    <t>78 0 00 00000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</si>
  <si>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</si>
  <si>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78 0 00 72140</t>
  </si>
  <si>
    <t>Иные закупки товаров, работ и услуг для обеспечения государственных (муниципальных)  нужд</t>
  </si>
  <si>
    <t>Резервные фонды</t>
  </si>
  <si>
    <t>70 0 00 00000</t>
  </si>
  <si>
    <t>Резервные фонды местных администраций</t>
  </si>
  <si>
    <t>70 5 00 00000</t>
  </si>
  <si>
    <t>Резервные средства</t>
  </si>
  <si>
    <t>Реализация государственных функций, связанных с общегосударственным управлением</t>
  </si>
  <si>
    <t>97 0 00 00000</t>
  </si>
  <si>
    <t>Оценка недвижимости, признание прав и регулирование отношений по государственной и муниципальной собственности</t>
  </si>
  <si>
    <t>97 0 00 21100</t>
  </si>
  <si>
    <t>Иные закупки товаров, работ и услуг для обеспечения государственных (муниципальных) нужд</t>
  </si>
  <si>
    <t>Членский взнос в ассоциацию Совет муниципальных образований Вологодской области</t>
  </si>
  <si>
    <t>97 0 00 21010</t>
  </si>
  <si>
    <t>Осуществление первичного воинского учёта на территориях, где отсутствуют военные комиссариаты</t>
  </si>
  <si>
    <t>78 0 00 51180</t>
  </si>
  <si>
    <t>Расходы на выплаты персоналу государственных  (муниципальных) органов</t>
  </si>
  <si>
    <t>Реализация других функций, связанных с обеспечением национальной безопасности и правоохранительной деятельности</t>
  </si>
  <si>
    <t>77 0 00 00000</t>
  </si>
  <si>
    <t>Обеспечение первичных мер пожарной безопасности</t>
  </si>
  <si>
    <t>77 0 00 21520</t>
  </si>
  <si>
    <t>Реализация проекта «Народный бюджет»</t>
  </si>
  <si>
    <t>77 0 00 S2270</t>
  </si>
  <si>
    <t>Осуществление муниципальных функций поселения</t>
  </si>
  <si>
    <t>85 0 00 00000</t>
  </si>
  <si>
    <t>85 0 00 74071</t>
  </si>
  <si>
    <t>Дорожное хозяйство (дорожные фонды)</t>
  </si>
  <si>
    <t>82 0 00 00000</t>
  </si>
  <si>
    <t>Межбюджетные трансферты передаваемые из  бюджетов муниципальных районов в бюджеты сельских поселений на осуществление части полномочий по решению вопросов местного значения в соответствии с заключёнными соглашениями</t>
  </si>
  <si>
    <t>Выполнение полномочий муниципальных образований по содержанию автомобильных дорог местного значения в границах населенных пунктов</t>
  </si>
  <si>
    <t>82 0 00 41200</t>
  </si>
  <si>
    <t>Выполнение работ по ремонту и капитальному ремонту автомобильных дорог и искусственных сооружений</t>
  </si>
  <si>
    <t>82 0 00 41300</t>
  </si>
  <si>
    <t>Мероприятия по благоустройству территории муниципального образования</t>
  </si>
  <si>
    <t>71 0 00 00000</t>
  </si>
  <si>
    <t xml:space="preserve">Уличное освещение </t>
  </si>
  <si>
    <t>71 0 00 21550</t>
  </si>
  <si>
    <t xml:space="preserve">Иные закупки товаров, работ и услуг для обеспечения государственных (муниципальных)  нужд </t>
  </si>
  <si>
    <t xml:space="preserve"> Организация и содержание мест захоронения</t>
  </si>
  <si>
    <t>71 0 00 21570</t>
  </si>
  <si>
    <t xml:space="preserve"> Иные закупки товаров, работ и услуг для государственных (муниципальных)  нужд</t>
  </si>
  <si>
    <t>Прочие мероприятия по благоустройству городских округов и поселений</t>
  </si>
  <si>
    <t>71 0 00 21580</t>
  </si>
  <si>
    <t xml:space="preserve"> Иные закупки товаров, работ и услуг для обеспечения государственных (муниципальных)  нужд</t>
  </si>
  <si>
    <t>Уличное освещение (софинансирование)</t>
  </si>
  <si>
    <t>71 0 00 S1090</t>
  </si>
  <si>
    <t xml:space="preserve">Реализация проекта «Народный бюджет» </t>
  </si>
  <si>
    <t>71 0 00 S2270</t>
  </si>
  <si>
    <t>Иные закупки товаров, работ и услуг для обеспечения  государственных (муниципальных)  нужд</t>
  </si>
  <si>
    <t>Мероприятия по обустройству систем уличного освещения</t>
  </si>
  <si>
    <t>71 0 00 S3350</t>
  </si>
  <si>
    <t>71 0 00 S3350</t>
  </si>
  <si>
    <t>Осуществление отдельных государственных полномочий в области молодежной политики</t>
  </si>
  <si>
    <t>72 0 00 00000</t>
  </si>
  <si>
    <t>Проведение мероприятий  для детей и молодёжи</t>
  </si>
  <si>
    <t>72 0 00 21590</t>
  </si>
  <si>
    <t>Мероприятия в сфере культуры</t>
  </si>
  <si>
    <t>73 0 00 00000</t>
  </si>
  <si>
    <t>Учреждения культуры</t>
  </si>
  <si>
    <t>73 0 00 01590</t>
  </si>
  <si>
    <t>73 0 00 S2270</t>
  </si>
  <si>
    <t>Пенсионное обеспечение</t>
  </si>
  <si>
    <t>Исполнение публичных нормативных обязательств сельского поселения</t>
  </si>
  <si>
    <t>79 0 00 00000</t>
  </si>
  <si>
    <t>79 0 00 80010</t>
  </si>
  <si>
    <t>ФИЗИЧЕСКАЯ КУЛЬТУРА И СПОРТ</t>
  </si>
  <si>
    <t>Мероприятия по развитию физкультуры и массового спорта</t>
  </si>
  <si>
    <t>81 0 00 00000</t>
  </si>
  <si>
    <t>Физкультурно – оздоровительная работа и спортивные мероприятия</t>
  </si>
  <si>
    <t>81 0 00 21630</t>
  </si>
  <si>
    <t>ВСЕГО РАСХОДОВ</t>
  </si>
  <si>
    <t>01</t>
  </si>
  <si>
    <t>02</t>
  </si>
  <si>
    <t>04</t>
  </si>
  <si>
    <t>03</t>
  </si>
  <si>
    <t>09</t>
  </si>
  <si>
    <t>05</t>
  </si>
  <si>
    <t>07</t>
  </si>
  <si>
    <t>08</t>
  </si>
  <si>
    <t>00</t>
  </si>
  <si>
    <t>1 01 02020 01 0000 110</t>
  </si>
  <si>
    <t>2 07 00000 00 0000 150</t>
  </si>
  <si>
    <t>Прочие безвозмездные поступления</t>
  </si>
  <si>
    <t>Администрация сельского поселения Востровское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</si>
  <si>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т.ч. казённых), в части реализации материальных запасов по указанному имуществу</t>
  </si>
  <si>
    <t>2 04 05099 10 0000 150</t>
  </si>
  <si>
    <t>Прочие безвозмездные поступления от негосударственных организаций в бюджеты сельских поселений</t>
  </si>
  <si>
    <t>2 04 00000 00 0000 150</t>
  </si>
  <si>
    <t>1 14 02053 10 0000 440</t>
  </si>
  <si>
    <t xml:space="preserve">Безвозмездные поступления от негосударственных организаций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</si>
  <si>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</si>
  <si>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 органов государственной власти субъектов Российской Федерации, местных администраций</t>
  </si>
  <si>
    <t>ОХРАНА ОКРУЖАЮЩЕЙ СРЕДЫ</t>
  </si>
  <si>
    <t>06</t>
  </si>
  <si>
    <t>Другие вопросы в области охраны окружающей среды</t>
  </si>
  <si>
    <t>10</t>
  </si>
  <si>
    <t>Социальное обеспечение населения</t>
  </si>
  <si>
    <t>Расходы на  выплаты персоналу государственных (муниципальных) органов</t>
  </si>
  <si>
    <t>Расходы на обеспечение функций  муниципальных органов</t>
  </si>
  <si>
    <t>98 0 00 85080</t>
  </si>
  <si>
    <t>Мероприятия в области социальной политики</t>
  </si>
  <si>
    <t>Прочая закупка товаров, работ и услуг</t>
  </si>
  <si>
    <t xml:space="preserve">Публичные нормативные социальные выплаты гражданам </t>
  </si>
  <si>
    <t>Доплаты к пенсиям лицам</t>
  </si>
  <si>
    <t>98 0 00 20110</t>
  </si>
  <si>
    <t>Мероприятия в области охраны окружающей среды</t>
  </si>
  <si>
    <t>Межбюджетные трансферты из бюджетов сельских поселений района</t>
  </si>
  <si>
    <t>13</t>
  </si>
  <si>
    <t>Выполнение полномочий сельских поселений по составлению и рассмотрению проекта бюджета, осуществлению контроля за его исполнением, составлению и утверждению отчета об исполнении бюджета</t>
  </si>
  <si>
    <t>Выполнение полномочий сельских поселений по ведению бюджетного (бухгалтерского) учета</t>
  </si>
  <si>
    <t>Выполнение полномочий сельских поселений по внутреннему муниципальному финансовому контролю</t>
  </si>
  <si>
    <t>Выполнение полномочий сельских поселений по осуществлению внешнего муниципального финансового контроля</t>
  </si>
  <si>
    <t>Наименование   показателя</t>
  </si>
  <si>
    <t>Код источника финансирования дефицита бюджета по бюджетной классификации</t>
  </si>
  <si>
    <t xml:space="preserve">Источники внутреннего финансирования дефицитов бюджетов </t>
  </si>
  <si>
    <t xml:space="preserve"> 01 00 00 00 00 0000 000</t>
  </si>
  <si>
    <t>Изменение остатков средств на счетах по учёту средств бюджетов</t>
  </si>
  <si>
    <t xml:space="preserve"> 01 05 00 00 00  0000 000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</si>
  <si>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</si>
  <si>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</si>
  <si>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</si>
  <si>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01 05 02 00 00 0000  500</t>
  </si>
  <si>
    <t>Увеличение прочих остатков денежных средств бюджетов</t>
  </si>
  <si>
    <t xml:space="preserve"> 01 05 02 01 00 0000 510</t>
  </si>
  <si>
    <t>Увеличение прочих остатков денежных средств бюджетов сельских поселений</t>
  </si>
  <si>
    <t xml:space="preserve"> 01 05 02 01 10 0000 510</t>
  </si>
  <si>
    <t>Уменьшение остатков средств бюджетов</t>
  </si>
  <si>
    <t xml:space="preserve"> 01 05 00 00 00  0000 600</t>
  </si>
  <si>
    <t>Уменьшение прочих остатков  средств бюджетов</t>
  </si>
  <si>
    <t xml:space="preserve"> 01 05 02 00 00  0000 600</t>
  </si>
  <si>
    <t>Уменьшение прочих остатков  денежных средств бюджетов</t>
  </si>
  <si>
    <t xml:space="preserve"> 01 05 02 01 00  0000 610</t>
  </si>
  <si>
    <t>Уменьшение прочих остатков  денежных средств бюджетов сельских поселений</t>
  </si>
  <si>
    <t xml:space="preserve"> 01 05 02 01 10  0000 610</t>
  </si>
  <si>
    <t xml:space="preserve">Источники финансирования дефицита бюджета  сельского поселения Востровское по кодам классификации источников финансирования дефицитов </t>
  </si>
  <si>
    <t>№ п/п</t>
  </si>
  <si>
    <t>Вид расходов (согласно распоряжению администрации муниципального образования о выделении средств из резервного фонда)</t>
  </si>
  <si>
    <t>Сумма, (согласно распоряжений администрации муниципального образования о выделении средств из резервного фонда)</t>
  </si>
  <si>
    <t xml:space="preserve">Фактические расходы получателя средств </t>
  </si>
  <si>
    <t>Примечание (перечень документов, подтверждающих фактические расходы)</t>
  </si>
  <si>
    <t>Итого</t>
  </si>
  <si>
    <t>Единица измерения: рубли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</si>
  <si>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</si>
  <si>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хозяйство, дорожные фонды</t>
  </si>
  <si>
    <t xml:space="preserve">Исполнение бюджета сельского поселения Востровское
по разделам, подразделам, целевым статьям и
видам расходов в  ведомственной  структуре  расходов за 2022 год
</t>
  </si>
  <si>
    <t>Исполнение бюджета сельского поселения Востровское по разделам, подразделам  классификации  расходов  за  2022 год</t>
  </si>
  <si>
    <t>Отчет об использовании средств  Резервного  фонда администрации  сельского поселения Востровское в  2022 году</t>
  </si>
  <si>
    <t>2 02 49999 00 0000 150</t>
  </si>
  <si>
    <t>2 02 49999 10 0000 150</t>
  </si>
  <si>
    <t xml:space="preserve">Прочие межбюджетные трансферты, передаваемые бюджетам сельских полелений </t>
  </si>
  <si>
    <t>Прочие межбюджетные трансферты, передаваемые бюджетам с</t>
  </si>
  <si>
    <t>2 03 05099 10 0000 150</t>
  </si>
  <si>
    <t>2 03 00000 00 0000 150</t>
  </si>
  <si>
    <t>Прочие безвозмездные поступления от государственных  (муниципальных) организаций в бюджеты сельских поселений</t>
  </si>
  <si>
    <t>Безвозмездные поступления от государственных (муниципальных) организаций</t>
  </si>
  <si>
    <t>Мероприятия по реализации проекта "Народный бюджет" в сфере физической культуры и спорта</t>
  </si>
  <si>
    <t>11</t>
  </si>
  <si>
    <t>81 0 00 S2270</t>
  </si>
  <si>
    <t>Резервный фонд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</si>
  <si>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</si>
  <si>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2 19 00000 00 0000 150</t>
  </si>
  <si>
    <t>2 19 60010 10 0000 150</t>
  </si>
  <si>
    <t>Возврат остатков субсидий, субвенций и иных межбюджетных трансфертов, имеющих целевое назначение прошлых лет</t>
  </si>
  <si>
    <t xml:space="preserve">Исполнение бюджета сельского поселения Востровское  по кодам классификации доходов за 2022 год
</t>
  </si>
  <si>
    <t>УТВЕРЖДЕНО решением Представительного Собрания Нюксенского муниципального округа Вологодской области                                                                  от ________ № _____</t>
  </si>
  <si>
    <t>УТВЕРЖДЕНО решением Представительного Собрания Нюксенского муниципального округа Вологодской области                                        от ________ № _____</t>
  </si>
  <si>
    <t xml:space="preserve">Приложение № 1 </t>
  </si>
  <si>
    <t>УТВЕРЖДЕНО решением Представительного Собрания Нюксенского муниципального округа Вологодской области                                                       от ________ № _____</t>
  </si>
  <si>
    <t>УТВЕРЖДЕНО решением Представительного Собрания Нюксенского муниципального округа Вологодской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________ № _____</t>
  </si>
  <si>
    <t xml:space="preserve">Приложение № 4 </t>
  </si>
  <si>
    <t xml:space="preserve">Приложение № 3
</t>
  </si>
  <si>
    <t>Приложение № 2</t>
  </si>
  <si>
    <t>Процент исполнения,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</si>
</sst>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8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17" fillId="0" borderId="0" xfId="0" applyFont="1"/>
    <xf numFmtId="0" fontId="0" fillId="2" borderId="0" xfId="0" applyFont="1" applyFill="1"/>
    <xf numFmtId="164" fontId="0" fillId="0" borderId="0" xfId="0" applyNumberFormat="1"/>
    <xf numFmtId="0" fontId="4" fillId="0" borderId="4" xfId="1" applyFont="1" applyBorder="1" applyAlignment="1">
      <alignment horizontal="left" vertical="top" wrapText="1"/>
    </xf>
    <xf numFmtId="164" fontId="2" fillId="0" borderId="7" xfId="1" applyNumberFormat="1" applyFont="1" applyBorder="1" applyAlignment="1">
      <alignment horizontal="center" vertical="top" wrapText="1"/>
    </xf>
    <xf numFmtId="0" fontId="19" fillId="0" borderId="4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2" fillId="0" borderId="1" xfId="1" applyFont="1" applyBorder="1"/>
    <xf numFmtId="0" fontId="14" fillId="0" borderId="7" xfId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4" fontId="2" fillId="2" borderId="7" xfId="1" applyNumberFormat="1" applyFont="1" applyFill="1" applyBorder="1" applyAlignment="1">
      <alignment horizontal="center" vertical="top" wrapText="1"/>
    </xf>
    <xf numFmtId="0" fontId="0" fillId="2" borderId="0" xfId="0" applyFill="1"/>
    <xf numFmtId="164" fontId="2" fillId="0" borderId="7" xfId="1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164" fontId="18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164" fontId="19" fillId="2" borderId="22" xfId="0" applyNumberFormat="1" applyFont="1" applyFill="1" applyBorder="1" applyAlignment="1">
      <alignment horizontal="center" vertical="center" wrapText="1"/>
    </xf>
    <xf numFmtId="164" fontId="18" fillId="2" borderId="22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6" fillId="0" borderId="22" xfId="2" applyFont="1" applyBorder="1" applyAlignment="1">
      <alignment horizontal="left" vertical="top" wrapText="1"/>
    </xf>
    <xf numFmtId="0" fontId="23" fillId="0" borderId="22" xfId="2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65" fontId="19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top" wrapText="1"/>
    </xf>
    <xf numFmtId="49" fontId="21" fillId="0" borderId="22" xfId="0" applyNumberFormat="1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center" vertical="top" wrapText="1"/>
    </xf>
    <xf numFmtId="0" fontId="12" fillId="0" borderId="22" xfId="0" applyFont="1" applyBorder="1" applyAlignment="1">
      <alignment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15" fillId="0" borderId="22" xfId="0" applyFont="1" applyBorder="1" applyAlignment="1">
      <alignment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horizontal="righ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164" fontId="18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5" fillId="0" borderId="0" xfId="0" applyFont="1" applyAlignment="1">
      <alignment horizontal="center" wrapText="1"/>
    </xf>
    <xf numFmtId="164" fontId="2" fillId="0" borderId="20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9" xfId="1" applyNumberFormat="1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34" sqref="A34"/>
    </sheetView>
  </sheetViews>
  <sheetFormatPr defaultRowHeight="15" x14ac:dyDescent="0.25"/>
  <cols>
    <col min="1" max="1" width="20.28515625" customWidth="1"/>
    <col min="2" max="2" width="45.28515625" customWidth="1"/>
    <col min="5" max="5" width="10" bestFit="1" customWidth="1"/>
  </cols>
  <sheetData>
    <row r="1" spans="1:5" ht="27" customHeight="1" x14ac:dyDescent="0.25">
      <c r="D1" s="64" t="s">
        <v>284</v>
      </c>
      <c r="E1" s="64"/>
    </row>
    <row r="2" spans="1:5" ht="38.25" customHeight="1" x14ac:dyDescent="0.25">
      <c r="A2" s="67" t="s">
        <v>285</v>
      </c>
      <c r="B2" s="67"/>
      <c r="C2" s="67"/>
      <c r="D2" s="67"/>
      <c r="E2" s="67"/>
    </row>
    <row r="3" spans="1:5" ht="25.15" customHeight="1" x14ac:dyDescent="0.25">
      <c r="A3" s="62" t="s">
        <v>281</v>
      </c>
      <c r="B3" s="63"/>
      <c r="C3" s="63"/>
      <c r="D3" s="63"/>
      <c r="E3" s="63"/>
    </row>
    <row r="4" spans="1:5" x14ac:dyDescent="0.25">
      <c r="B4" s="1"/>
    </row>
    <row r="5" spans="1:5" ht="40.5" customHeight="1" x14ac:dyDescent="0.25">
      <c r="A5" s="65" t="s">
        <v>53</v>
      </c>
      <c r="B5" s="65" t="s">
        <v>0</v>
      </c>
      <c r="C5" s="65" t="s">
        <v>69</v>
      </c>
      <c r="D5" s="65" t="s">
        <v>54</v>
      </c>
      <c r="E5" s="65" t="s">
        <v>2</v>
      </c>
    </row>
    <row r="6" spans="1:5" x14ac:dyDescent="0.25">
      <c r="A6" s="65"/>
      <c r="B6" s="65"/>
      <c r="C6" s="66"/>
      <c r="D6" s="65"/>
      <c r="E6" s="65"/>
    </row>
    <row r="7" spans="1:5" ht="15" customHeight="1" x14ac:dyDescent="0.25">
      <c r="A7" s="19" t="s">
        <v>55</v>
      </c>
      <c r="B7" s="20" t="s">
        <v>56</v>
      </c>
      <c r="C7" s="21">
        <f>C8+C13+C19+C21+C23</f>
        <v>433.4</v>
      </c>
      <c r="D7" s="21">
        <f>D8+D13+D19+D21+D23</f>
        <v>357.09</v>
      </c>
      <c r="E7" s="21">
        <f>D7/C7*100</f>
        <v>82.392708814028609</v>
      </c>
    </row>
    <row r="8" spans="1:5" ht="15" customHeight="1" x14ac:dyDescent="0.25">
      <c r="A8" s="19" t="s">
        <v>3</v>
      </c>
      <c r="B8" s="20" t="s">
        <v>4</v>
      </c>
      <c r="C8" s="21">
        <f>C9</f>
        <v>76</v>
      </c>
      <c r="D8" s="21">
        <f>D9</f>
        <v>78.760000000000005</v>
      </c>
      <c r="E8" s="21">
        <f>D8/C8*100</f>
        <v>103.63157894736842</v>
      </c>
    </row>
    <row r="9" spans="1:5" ht="15" customHeight="1" x14ac:dyDescent="0.25">
      <c r="A9" s="19" t="s">
        <v>5</v>
      </c>
      <c r="B9" s="20" t="s">
        <v>6</v>
      </c>
      <c r="C9" s="21">
        <f>SUM(C10:C12)</f>
        <v>76</v>
      </c>
      <c r="D9" s="21">
        <f>SUM(D10:D12)</f>
        <v>78.760000000000005</v>
      </c>
      <c r="E9" s="21">
        <f t="shared" ref="E9:E48" si="0">D9/C9*100</f>
        <v>103.63157894736842</v>
      </c>
    </row>
    <row r="10" spans="1:5" s="2" customFormat="1" ht="54.75" customHeight="1" x14ac:dyDescent="0.25">
      <c r="A10" s="22" t="s">
        <v>57</v>
      </c>
      <c r="B10" s="23" t="s">
        <v>7</v>
      </c>
      <c r="C10" s="24">
        <v>75.2</v>
      </c>
      <c r="D10" s="24">
        <v>77.97</v>
      </c>
      <c r="E10" s="24">
        <f t="shared" si="0"/>
        <v>103.68351063829786</v>
      </c>
    </row>
    <row r="11" spans="1:5" ht="60" hidden="1" customHeight="1" thickBot="1" x14ac:dyDescent="0.3">
      <c r="A11" s="22" t="s">
        <v>198</v>
      </c>
      <c r="B11" s="23" t="s">
        <v>8</v>
      </c>
      <c r="C11" s="25"/>
      <c r="D11" s="25"/>
      <c r="E11" s="21" t="e">
        <f t="shared" si="0"/>
        <v>#DIV/0!</v>
      </c>
    </row>
    <row r="12" spans="1:5" ht="31.5" customHeight="1" x14ac:dyDescent="0.25">
      <c r="A12" s="22" t="s">
        <v>58</v>
      </c>
      <c r="B12" s="23" t="s">
        <v>9</v>
      </c>
      <c r="C12" s="25">
        <v>0.8</v>
      </c>
      <c r="D12" s="24">
        <v>0.79</v>
      </c>
      <c r="E12" s="21">
        <f t="shared" si="0"/>
        <v>98.75</v>
      </c>
    </row>
    <row r="13" spans="1:5" ht="15" customHeight="1" x14ac:dyDescent="0.25">
      <c r="A13" s="19" t="s">
        <v>59</v>
      </c>
      <c r="B13" s="20" t="s">
        <v>10</v>
      </c>
      <c r="C13" s="21">
        <f>C14+C16</f>
        <v>128</v>
      </c>
      <c r="D13" s="21">
        <f>D14+D16</f>
        <v>129.44999999999999</v>
      </c>
      <c r="E13" s="21">
        <f t="shared" si="0"/>
        <v>101.13281249999999</v>
      </c>
    </row>
    <row r="14" spans="1:5" ht="15" customHeight="1" x14ac:dyDescent="0.25">
      <c r="A14" s="19" t="s">
        <v>60</v>
      </c>
      <c r="B14" s="20" t="s">
        <v>11</v>
      </c>
      <c r="C14" s="21">
        <f>C15</f>
        <v>48</v>
      </c>
      <c r="D14" s="21">
        <f>D15</f>
        <v>48.84</v>
      </c>
      <c r="E14" s="21">
        <f t="shared" si="0"/>
        <v>101.75</v>
      </c>
    </row>
    <row r="15" spans="1:5" s="2" customFormat="1" ht="40.5" customHeight="1" x14ac:dyDescent="0.25">
      <c r="A15" s="22" t="s">
        <v>61</v>
      </c>
      <c r="B15" s="23" t="s">
        <v>12</v>
      </c>
      <c r="C15" s="24">
        <v>48</v>
      </c>
      <c r="D15" s="24">
        <v>48.84</v>
      </c>
      <c r="E15" s="24">
        <f t="shared" si="0"/>
        <v>101.75</v>
      </c>
    </row>
    <row r="16" spans="1:5" ht="15" customHeight="1" x14ac:dyDescent="0.25">
      <c r="A16" s="19" t="s">
        <v>13</v>
      </c>
      <c r="B16" s="20" t="s">
        <v>14</v>
      </c>
      <c r="C16" s="21">
        <f>C17+C18</f>
        <v>80</v>
      </c>
      <c r="D16" s="21">
        <f>D17+D18</f>
        <v>80.61</v>
      </c>
      <c r="E16" s="21">
        <f t="shared" si="0"/>
        <v>100.7625</v>
      </c>
    </row>
    <row r="17" spans="1:5" s="2" customFormat="1" ht="25.15" customHeight="1" x14ac:dyDescent="0.25">
      <c r="A17" s="22" t="s">
        <v>62</v>
      </c>
      <c r="B17" s="23" t="s">
        <v>15</v>
      </c>
      <c r="C17" s="24">
        <v>27</v>
      </c>
      <c r="D17" s="24">
        <v>27.59</v>
      </c>
      <c r="E17" s="24">
        <f t="shared" si="0"/>
        <v>102.18518518518518</v>
      </c>
    </row>
    <row r="18" spans="1:5" s="2" customFormat="1" ht="25.15" customHeight="1" x14ac:dyDescent="0.25">
      <c r="A18" s="22" t="s">
        <v>63</v>
      </c>
      <c r="B18" s="23" t="s">
        <v>16</v>
      </c>
      <c r="C18" s="24">
        <v>53</v>
      </c>
      <c r="D18" s="24">
        <v>53.02</v>
      </c>
      <c r="E18" s="24">
        <f t="shared" si="0"/>
        <v>100.03773584905662</v>
      </c>
    </row>
    <row r="19" spans="1:5" ht="15" customHeight="1" x14ac:dyDescent="0.25">
      <c r="A19" s="19" t="s">
        <v>17</v>
      </c>
      <c r="B19" s="20" t="s">
        <v>18</v>
      </c>
      <c r="C19" s="21">
        <f>C20</f>
        <v>6</v>
      </c>
      <c r="D19" s="21">
        <f>D20</f>
        <v>5.34</v>
      </c>
      <c r="E19" s="21">
        <f>D19/C19*100</f>
        <v>89</v>
      </c>
    </row>
    <row r="20" spans="1:5" s="2" customFormat="1" ht="57" customHeight="1" x14ac:dyDescent="0.25">
      <c r="A20" s="22" t="s">
        <v>64</v>
      </c>
      <c r="B20" s="23" t="s">
        <v>19</v>
      </c>
      <c r="C20" s="24">
        <v>6</v>
      </c>
      <c r="D20" s="24">
        <v>5.34</v>
      </c>
      <c r="E20" s="24">
        <f t="shared" si="0"/>
        <v>89</v>
      </c>
    </row>
    <row r="21" spans="1:5" ht="25.15" customHeight="1" x14ac:dyDescent="0.25">
      <c r="A21" s="26" t="s">
        <v>20</v>
      </c>
      <c r="B21" s="27" t="s">
        <v>21</v>
      </c>
      <c r="C21" s="21">
        <f>C22</f>
        <v>110.2</v>
      </c>
      <c r="D21" s="21">
        <f>D22</f>
        <v>130.34</v>
      </c>
      <c r="E21" s="21">
        <f t="shared" ref="E21:E22" si="1">SUM(D21/C21*100)</f>
        <v>118.27586206896552</v>
      </c>
    </row>
    <row r="22" spans="1:5" s="2" customFormat="1" ht="25.15" customHeight="1" x14ac:dyDescent="0.25">
      <c r="A22" s="28" t="s">
        <v>22</v>
      </c>
      <c r="B22" s="29" t="s">
        <v>23</v>
      </c>
      <c r="C22" s="24">
        <v>110.2</v>
      </c>
      <c r="D22" s="24">
        <v>130.34</v>
      </c>
      <c r="E22" s="24">
        <f t="shared" si="1"/>
        <v>118.27586206896552</v>
      </c>
    </row>
    <row r="23" spans="1:5" ht="25.15" customHeight="1" x14ac:dyDescent="0.25">
      <c r="A23" s="26" t="s">
        <v>24</v>
      </c>
      <c r="B23" s="27" t="s">
        <v>25</v>
      </c>
      <c r="C23" s="21">
        <f>C24+C25</f>
        <v>113.2</v>
      </c>
      <c r="D23" s="21">
        <f>D24</f>
        <v>13.2</v>
      </c>
      <c r="E23" s="21">
        <f t="shared" si="0"/>
        <v>11.66077738515901</v>
      </c>
    </row>
    <row r="24" spans="1:5" s="4" customFormat="1" ht="88.9" customHeight="1" x14ac:dyDescent="0.25">
      <c r="A24" s="30" t="s">
        <v>206</v>
      </c>
      <c r="B24" s="31" t="s">
        <v>202</v>
      </c>
      <c r="C24" s="32">
        <v>13.2</v>
      </c>
      <c r="D24" s="32">
        <v>13.2</v>
      </c>
      <c r="E24" s="32">
        <f t="shared" si="0"/>
        <v>100</v>
      </c>
    </row>
    <row r="25" spans="1:5" ht="83.45" customHeight="1" x14ac:dyDescent="0.25">
      <c r="A25" s="28" t="s">
        <v>26</v>
      </c>
      <c r="B25" s="29" t="s">
        <v>27</v>
      </c>
      <c r="C25" s="24">
        <v>100</v>
      </c>
      <c r="D25" s="24">
        <v>0</v>
      </c>
      <c r="E25" s="21">
        <f t="shared" si="0"/>
        <v>0</v>
      </c>
    </row>
    <row r="26" spans="1:5" ht="15" customHeight="1" x14ac:dyDescent="0.25">
      <c r="A26" s="19" t="s">
        <v>65</v>
      </c>
      <c r="B26" s="20" t="s">
        <v>66</v>
      </c>
      <c r="C26" s="33">
        <f>C27+C40+C42+C44</f>
        <v>4905.4000000000005</v>
      </c>
      <c r="D26" s="33">
        <f>D27+D40+D42+D44+D46</f>
        <v>4753.33</v>
      </c>
      <c r="E26" s="21">
        <f t="shared" si="0"/>
        <v>96.89994699718676</v>
      </c>
    </row>
    <row r="27" spans="1:5" ht="25.15" customHeight="1" x14ac:dyDescent="0.25">
      <c r="A27" s="19" t="s">
        <v>67</v>
      </c>
      <c r="B27" s="20" t="s">
        <v>68</v>
      </c>
      <c r="C27" s="21">
        <f>C28+C31+C33+C36</f>
        <v>4804.4000000000005</v>
      </c>
      <c r="D27" s="21">
        <f>D28+D31+D33+D36</f>
        <v>4672.42</v>
      </c>
      <c r="E27" s="21">
        <f t="shared" si="0"/>
        <v>97.252934809757704</v>
      </c>
    </row>
    <row r="28" spans="1:5" ht="25.15" customHeight="1" x14ac:dyDescent="0.25">
      <c r="A28" s="26" t="s">
        <v>28</v>
      </c>
      <c r="B28" s="27" t="s">
        <v>29</v>
      </c>
      <c r="C28" s="21">
        <f>C29+C30</f>
        <v>1764.1</v>
      </c>
      <c r="D28" s="21">
        <f>D29+D30</f>
        <v>1764.1</v>
      </c>
      <c r="E28" s="21">
        <f t="shared" si="0"/>
        <v>100</v>
      </c>
    </row>
    <row r="29" spans="1:5" s="2" customFormat="1" ht="39" customHeight="1" x14ac:dyDescent="0.25">
      <c r="A29" s="28" t="s">
        <v>30</v>
      </c>
      <c r="B29" s="29" t="s">
        <v>31</v>
      </c>
      <c r="C29" s="24">
        <v>1764.1</v>
      </c>
      <c r="D29" s="24">
        <v>1764.1</v>
      </c>
      <c r="E29" s="24">
        <f t="shared" si="0"/>
        <v>100</v>
      </c>
    </row>
    <row r="30" spans="1:5" s="2" customFormat="1" ht="39" hidden="1" customHeight="1" thickBot="1" x14ac:dyDescent="0.3">
      <c r="A30" s="28" t="s">
        <v>32</v>
      </c>
      <c r="B30" s="29" t="s">
        <v>33</v>
      </c>
      <c r="C30" s="24">
        <v>0</v>
      </c>
      <c r="D30" s="24">
        <v>0</v>
      </c>
      <c r="E30" s="24" t="e">
        <f t="shared" si="0"/>
        <v>#DIV/0!</v>
      </c>
    </row>
    <row r="31" spans="1:5" ht="25.15" customHeight="1" x14ac:dyDescent="0.25">
      <c r="A31" s="26" t="s">
        <v>34</v>
      </c>
      <c r="B31" s="27" t="s">
        <v>35</v>
      </c>
      <c r="C31" s="34">
        <f>C32</f>
        <v>939.2</v>
      </c>
      <c r="D31" s="21">
        <f>D32</f>
        <v>824.69</v>
      </c>
      <c r="E31" s="21">
        <f t="shared" si="0"/>
        <v>87.807708688245313</v>
      </c>
    </row>
    <row r="32" spans="1:5" s="2" customFormat="1" ht="15" customHeight="1" x14ac:dyDescent="0.25">
      <c r="A32" s="28" t="s">
        <v>36</v>
      </c>
      <c r="B32" s="29" t="s">
        <v>37</v>
      </c>
      <c r="C32" s="25">
        <v>939.2</v>
      </c>
      <c r="D32" s="24">
        <v>824.69</v>
      </c>
      <c r="E32" s="24">
        <f t="shared" si="0"/>
        <v>87.807708688245313</v>
      </c>
    </row>
    <row r="33" spans="1:5" ht="30.75" customHeight="1" x14ac:dyDescent="0.25">
      <c r="A33" s="26" t="s">
        <v>38</v>
      </c>
      <c r="B33" s="27" t="s">
        <v>39</v>
      </c>
      <c r="C33" s="21">
        <f>C34+C35</f>
        <v>115.4</v>
      </c>
      <c r="D33" s="21">
        <f>D34+D35</f>
        <v>115.4</v>
      </c>
      <c r="E33" s="21">
        <f t="shared" si="0"/>
        <v>100</v>
      </c>
    </row>
    <row r="34" spans="1:5" s="2" customFormat="1" ht="48.6" customHeight="1" x14ac:dyDescent="0.25">
      <c r="A34" s="28" t="s">
        <v>40</v>
      </c>
      <c r="B34" s="29" t="s">
        <v>41</v>
      </c>
      <c r="C34" s="25">
        <v>113.4</v>
      </c>
      <c r="D34" s="25">
        <v>113.4</v>
      </c>
      <c r="E34" s="24">
        <f t="shared" si="0"/>
        <v>100</v>
      </c>
    </row>
    <row r="35" spans="1:5" s="2" customFormat="1" ht="29.25" customHeight="1" x14ac:dyDescent="0.25">
      <c r="A35" s="28" t="s">
        <v>42</v>
      </c>
      <c r="B35" s="29" t="s">
        <v>43</v>
      </c>
      <c r="C35" s="24">
        <v>2</v>
      </c>
      <c r="D35" s="24">
        <v>2</v>
      </c>
      <c r="E35" s="24">
        <f t="shared" si="0"/>
        <v>100</v>
      </c>
    </row>
    <row r="36" spans="1:5" ht="15" customHeight="1" x14ac:dyDescent="0.25">
      <c r="A36" s="26" t="s">
        <v>44</v>
      </c>
      <c r="B36" s="27" t="s">
        <v>45</v>
      </c>
      <c r="C36" s="21">
        <f>C37+C38</f>
        <v>1985.7</v>
      </c>
      <c r="D36" s="21">
        <f>D37+D38</f>
        <v>1968.23</v>
      </c>
      <c r="E36" s="21">
        <f t="shared" si="0"/>
        <v>99.120209497910054</v>
      </c>
    </row>
    <row r="37" spans="1:5" ht="65.45" customHeight="1" x14ac:dyDescent="0.25">
      <c r="A37" s="28" t="s">
        <v>46</v>
      </c>
      <c r="B37" s="29" t="s">
        <v>47</v>
      </c>
      <c r="C37" s="25">
        <v>893.7</v>
      </c>
      <c r="D37" s="24">
        <v>893.36</v>
      </c>
      <c r="E37" s="21">
        <f t="shared" si="0"/>
        <v>99.961955913617544</v>
      </c>
    </row>
    <row r="38" spans="1:5" ht="25.15" customHeight="1" x14ac:dyDescent="0.25">
      <c r="A38" s="26" t="s">
        <v>265</v>
      </c>
      <c r="B38" s="35" t="s">
        <v>268</v>
      </c>
      <c r="C38" s="34">
        <f>C39</f>
        <v>1092</v>
      </c>
      <c r="D38" s="21">
        <f>D39</f>
        <v>1074.8699999999999</v>
      </c>
      <c r="E38" s="21">
        <f t="shared" si="0"/>
        <v>98.431318681318672</v>
      </c>
    </row>
    <row r="39" spans="1:5" ht="25.15" customHeight="1" x14ac:dyDescent="0.25">
      <c r="A39" s="28" t="s">
        <v>266</v>
      </c>
      <c r="B39" s="29" t="s">
        <v>267</v>
      </c>
      <c r="C39" s="25">
        <v>1092</v>
      </c>
      <c r="D39" s="24">
        <v>1074.8699999999999</v>
      </c>
      <c r="E39" s="21">
        <f t="shared" si="0"/>
        <v>98.431318681318672</v>
      </c>
    </row>
    <row r="40" spans="1:5" ht="25.15" customHeight="1" x14ac:dyDescent="0.25">
      <c r="A40" s="26" t="s">
        <v>270</v>
      </c>
      <c r="B40" s="27" t="s">
        <v>272</v>
      </c>
      <c r="C40" s="21">
        <f>C41</f>
        <v>5</v>
      </c>
      <c r="D40" s="21">
        <f>D41</f>
        <v>5</v>
      </c>
      <c r="E40" s="21">
        <f t="shared" ref="E40:E41" si="2">SUM(D40/C40*100)</f>
        <v>100</v>
      </c>
    </row>
    <row r="41" spans="1:5" ht="40.9" customHeight="1" x14ac:dyDescent="0.25">
      <c r="A41" s="28" t="s">
        <v>269</v>
      </c>
      <c r="B41" s="29" t="s">
        <v>271</v>
      </c>
      <c r="C41" s="24">
        <v>5</v>
      </c>
      <c r="D41" s="24">
        <v>5</v>
      </c>
      <c r="E41" s="24">
        <f t="shared" si="2"/>
        <v>100</v>
      </c>
    </row>
    <row r="42" spans="1:5" s="3" customFormat="1" ht="25.15" customHeight="1" x14ac:dyDescent="0.25">
      <c r="A42" s="26" t="s">
        <v>205</v>
      </c>
      <c r="B42" s="27" t="s">
        <v>207</v>
      </c>
      <c r="C42" s="21">
        <f>C43</f>
        <v>20</v>
      </c>
      <c r="D42" s="21">
        <f>D43</f>
        <v>20</v>
      </c>
      <c r="E42" s="21">
        <f t="shared" si="0"/>
        <v>100</v>
      </c>
    </row>
    <row r="43" spans="1:5" s="2" customFormat="1" ht="25.15" customHeight="1" x14ac:dyDescent="0.25">
      <c r="A43" s="28" t="s">
        <v>203</v>
      </c>
      <c r="B43" s="36" t="s">
        <v>204</v>
      </c>
      <c r="C43" s="24">
        <v>20</v>
      </c>
      <c r="D43" s="24">
        <v>20</v>
      </c>
      <c r="E43" s="24">
        <f t="shared" si="0"/>
        <v>100</v>
      </c>
    </row>
    <row r="44" spans="1:5" ht="15" customHeight="1" x14ac:dyDescent="0.25">
      <c r="A44" s="26" t="s">
        <v>199</v>
      </c>
      <c r="B44" s="27" t="s">
        <v>200</v>
      </c>
      <c r="C44" s="21">
        <f>C45</f>
        <v>76</v>
      </c>
      <c r="D44" s="21">
        <f>D45</f>
        <v>76</v>
      </c>
      <c r="E44" s="21">
        <f t="shared" si="0"/>
        <v>100</v>
      </c>
    </row>
    <row r="45" spans="1:5" s="2" customFormat="1" ht="36.75" customHeight="1" x14ac:dyDescent="0.25">
      <c r="A45" s="28" t="s">
        <v>48</v>
      </c>
      <c r="B45" s="36" t="s">
        <v>49</v>
      </c>
      <c r="C45" s="24">
        <v>76</v>
      </c>
      <c r="D45" s="24">
        <v>76</v>
      </c>
      <c r="E45" s="24">
        <f t="shared" si="0"/>
        <v>100</v>
      </c>
    </row>
    <row r="46" spans="1:5" s="2" customFormat="1" ht="36.75" customHeight="1" x14ac:dyDescent="0.25">
      <c r="A46" s="26" t="s">
        <v>278</v>
      </c>
      <c r="B46" s="37" t="s">
        <v>280</v>
      </c>
      <c r="C46" s="24">
        <f>C47</f>
        <v>0</v>
      </c>
      <c r="D46" s="24">
        <f>D47</f>
        <v>-20.09</v>
      </c>
      <c r="E46" s="24">
        <v>0</v>
      </c>
    </row>
    <row r="47" spans="1:5" s="2" customFormat="1" ht="49.9" customHeight="1" x14ac:dyDescent="0.25">
      <c r="A47" s="28" t="s">
        <v>279</v>
      </c>
      <c r="B47" s="38" t="s">
        <v>277</v>
      </c>
      <c r="C47" s="24">
        <v>0</v>
      </c>
      <c r="D47" s="24">
        <v>-20.09</v>
      </c>
      <c r="E47" s="24">
        <v>0</v>
      </c>
    </row>
    <row r="48" spans="1:5" ht="26.45" customHeight="1" x14ac:dyDescent="0.25">
      <c r="A48" s="19"/>
      <c r="B48" s="26" t="s">
        <v>51</v>
      </c>
      <c r="C48" s="21">
        <f>C7+C26</f>
        <v>5338.8</v>
      </c>
      <c r="D48" s="21">
        <f>D7+D26</f>
        <v>5110.42</v>
      </c>
      <c r="E48" s="21">
        <f t="shared" si="0"/>
        <v>95.722259683824078</v>
      </c>
    </row>
  </sheetData>
  <sheetProtection algorithmName="SHA-512" hashValue="830kh6kh0C5Wdn9Xw4NQa3OfwJPhWPrEj73xoQkrxGJ1vQaI23XNUrvwz5TyDcDP/5df5OjXi/MZ4WrLVAiiOA==" saltValue="RtrI2mRDhxDJjuYfnXrRsw==" spinCount="100000" sheet="1" objects="1" scenarios="1"/>
  <mergeCells count="8">
    <mergeCell ref="A3:E3"/>
    <mergeCell ref="D1:E1"/>
    <mergeCell ref="A5:A6"/>
    <mergeCell ref="B5:B6"/>
    <mergeCell ref="D5:D6"/>
    <mergeCell ref="E5:E6"/>
    <mergeCell ref="C5:C6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selection activeCell="A9" sqref="A9:A10"/>
    </sheetView>
  </sheetViews>
  <sheetFormatPr defaultRowHeight="15" x14ac:dyDescent="0.25"/>
  <cols>
    <col min="1" max="1" width="53.7109375" customWidth="1"/>
    <col min="5" max="5" width="12.28515625" customWidth="1"/>
    <col min="6" max="6" width="6.85546875" customWidth="1"/>
    <col min="9" max="9" width="10" bestFit="1" customWidth="1"/>
  </cols>
  <sheetData>
    <row r="1" spans="1:9" ht="26.25" customHeight="1" x14ac:dyDescent="0.25">
      <c r="H1" s="70" t="s">
        <v>289</v>
      </c>
      <c r="I1" s="71"/>
    </row>
    <row r="2" spans="1:9" ht="39.75" customHeight="1" x14ac:dyDescent="0.25">
      <c r="A2" s="67" t="s">
        <v>283</v>
      </c>
      <c r="B2" s="67"/>
      <c r="C2" s="67"/>
      <c r="D2" s="67"/>
      <c r="E2" s="67"/>
      <c r="F2" s="67"/>
      <c r="G2" s="67"/>
      <c r="H2" s="67"/>
      <c r="I2" s="67"/>
    </row>
    <row r="3" spans="1:9" ht="63" customHeight="1" x14ac:dyDescent="0.25">
      <c r="A3" s="72" t="s">
        <v>262</v>
      </c>
      <c r="B3" s="73"/>
      <c r="C3" s="73"/>
      <c r="D3" s="73"/>
      <c r="E3" s="73"/>
      <c r="F3" s="73"/>
      <c r="G3" s="73"/>
      <c r="H3" s="73"/>
      <c r="I3" s="73"/>
    </row>
    <row r="4" spans="1:9" ht="15.75" hidden="1" thickBot="1" x14ac:dyDescent="0.3"/>
    <row r="5" spans="1:9" ht="45" x14ac:dyDescent="0.25">
      <c r="A5" s="39" t="s">
        <v>70</v>
      </c>
      <c r="B5" s="40" t="s">
        <v>91</v>
      </c>
      <c r="C5" s="39" t="s">
        <v>71</v>
      </c>
      <c r="D5" s="39" t="s">
        <v>72</v>
      </c>
      <c r="E5" s="39" t="s">
        <v>92</v>
      </c>
      <c r="F5" s="39" t="s">
        <v>93</v>
      </c>
      <c r="G5" s="40" t="s">
        <v>69</v>
      </c>
      <c r="H5" s="40" t="s">
        <v>94</v>
      </c>
      <c r="I5" s="40" t="s">
        <v>2</v>
      </c>
    </row>
    <row r="6" spans="1:9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</row>
    <row r="7" spans="1:9" ht="15" customHeight="1" x14ac:dyDescent="0.25">
      <c r="A7" s="41" t="s">
        <v>201</v>
      </c>
      <c r="B7" s="42">
        <v>251</v>
      </c>
      <c r="C7" s="43"/>
      <c r="D7" s="43"/>
      <c r="E7" s="42"/>
      <c r="F7" s="42"/>
      <c r="G7" s="21">
        <f>G8+G48+G54+G63+G75+G94+G100+G105+G112+G122</f>
        <v>5294.5</v>
      </c>
      <c r="H7" s="21">
        <f>H8+H48+H54+H63+H75+H94+H100+H105+H112+H122</f>
        <v>4898.4599999999991</v>
      </c>
      <c r="I7" s="21">
        <f>H7/G7*100</f>
        <v>92.519784682217377</v>
      </c>
    </row>
    <row r="8" spans="1:9" ht="14.45" customHeight="1" x14ac:dyDescent="0.25">
      <c r="A8" s="41" t="s">
        <v>95</v>
      </c>
      <c r="B8" s="42">
        <v>251</v>
      </c>
      <c r="C8" s="43" t="s">
        <v>189</v>
      </c>
      <c r="D8" s="43"/>
      <c r="E8" s="42"/>
      <c r="F8" s="42"/>
      <c r="G8" s="21">
        <f>G9+G16+G39+G35</f>
        <v>2297.7000000000003</v>
      </c>
      <c r="H8" s="21">
        <f>H9+H16+H39</f>
        <v>2100.92</v>
      </c>
      <c r="I8" s="21">
        <f>H8/G8*100</f>
        <v>91.435783609696642</v>
      </c>
    </row>
    <row r="9" spans="1:9" ht="15" customHeight="1" x14ac:dyDescent="0.25">
      <c r="A9" s="78" t="s">
        <v>96</v>
      </c>
      <c r="B9" s="79">
        <v>251</v>
      </c>
      <c r="C9" s="81" t="s">
        <v>189</v>
      </c>
      <c r="D9" s="81" t="s">
        <v>190</v>
      </c>
      <c r="E9" s="79"/>
      <c r="F9" s="79"/>
      <c r="G9" s="80">
        <f>G11</f>
        <v>761</v>
      </c>
      <c r="H9" s="80">
        <f>H11</f>
        <v>760.98</v>
      </c>
      <c r="I9" s="80">
        <f>H9/G9*100</f>
        <v>99.997371879106439</v>
      </c>
    </row>
    <row r="10" spans="1:9" ht="14.45" customHeight="1" x14ac:dyDescent="0.25">
      <c r="A10" s="78"/>
      <c r="B10" s="66"/>
      <c r="C10" s="66"/>
      <c r="D10" s="66"/>
      <c r="E10" s="79"/>
      <c r="F10" s="79"/>
      <c r="G10" s="75"/>
      <c r="H10" s="75"/>
      <c r="I10" s="80"/>
    </row>
    <row r="11" spans="1:9" ht="25.15" customHeight="1" x14ac:dyDescent="0.25">
      <c r="A11" s="68" t="s">
        <v>97</v>
      </c>
      <c r="B11" s="74">
        <v>251</v>
      </c>
      <c r="C11" s="76" t="s">
        <v>189</v>
      </c>
      <c r="D11" s="76" t="s">
        <v>190</v>
      </c>
      <c r="E11" s="74" t="s">
        <v>98</v>
      </c>
      <c r="F11" s="74"/>
      <c r="G11" s="69">
        <f>G13</f>
        <v>761</v>
      </c>
      <c r="H11" s="69">
        <f>H13</f>
        <v>760.98</v>
      </c>
      <c r="I11" s="69">
        <f>H11/G11*100</f>
        <v>99.997371879106439</v>
      </c>
    </row>
    <row r="12" spans="1:9" ht="1.5" customHeight="1" x14ac:dyDescent="0.25">
      <c r="A12" s="68"/>
      <c r="B12" s="66"/>
      <c r="C12" s="76"/>
      <c r="D12" s="76"/>
      <c r="E12" s="74"/>
      <c r="F12" s="74"/>
      <c r="G12" s="69"/>
      <c r="H12" s="69"/>
      <c r="I12" s="69"/>
    </row>
    <row r="13" spans="1:9" x14ac:dyDescent="0.25">
      <c r="A13" s="44" t="s">
        <v>99</v>
      </c>
      <c r="B13" s="39">
        <v>251</v>
      </c>
      <c r="C13" s="45" t="s">
        <v>189</v>
      </c>
      <c r="D13" s="45" t="s">
        <v>190</v>
      </c>
      <c r="E13" s="39" t="s">
        <v>100</v>
      </c>
      <c r="F13" s="39"/>
      <c r="G13" s="24">
        <f>G14</f>
        <v>761</v>
      </c>
      <c r="H13" s="24">
        <f>H14</f>
        <v>760.98</v>
      </c>
      <c r="I13" s="24">
        <f t="shared" ref="I13:I20" si="0">H13/G13*100</f>
        <v>99.997371879106439</v>
      </c>
    </row>
    <row r="14" spans="1:9" x14ac:dyDescent="0.25">
      <c r="A14" s="44" t="s">
        <v>216</v>
      </c>
      <c r="B14" s="39">
        <v>251</v>
      </c>
      <c r="C14" s="45" t="s">
        <v>189</v>
      </c>
      <c r="D14" s="45" t="s">
        <v>190</v>
      </c>
      <c r="E14" s="39" t="s">
        <v>101</v>
      </c>
      <c r="F14" s="39" t="s">
        <v>50</v>
      </c>
      <c r="G14" s="24">
        <f>G15</f>
        <v>761</v>
      </c>
      <c r="H14" s="24">
        <f>H15</f>
        <v>760.98</v>
      </c>
      <c r="I14" s="24">
        <f t="shared" si="0"/>
        <v>99.997371879106439</v>
      </c>
    </row>
    <row r="15" spans="1:9" ht="24" x14ac:dyDescent="0.25">
      <c r="A15" s="44" t="s">
        <v>215</v>
      </c>
      <c r="B15" s="39">
        <v>251</v>
      </c>
      <c r="C15" s="45" t="s">
        <v>189</v>
      </c>
      <c r="D15" s="45" t="s">
        <v>190</v>
      </c>
      <c r="E15" s="39" t="s">
        <v>101</v>
      </c>
      <c r="F15" s="39">
        <v>120</v>
      </c>
      <c r="G15" s="24">
        <v>761</v>
      </c>
      <c r="H15" s="24">
        <v>760.98</v>
      </c>
      <c r="I15" s="24">
        <f t="shared" si="0"/>
        <v>99.997371879106439</v>
      </c>
    </row>
    <row r="16" spans="1:9" ht="36" x14ac:dyDescent="0.25">
      <c r="A16" s="41" t="s">
        <v>102</v>
      </c>
      <c r="B16" s="42">
        <v>251</v>
      </c>
      <c r="C16" s="43" t="s">
        <v>189</v>
      </c>
      <c r="D16" s="43" t="s">
        <v>191</v>
      </c>
      <c r="E16" s="42"/>
      <c r="F16" s="42"/>
      <c r="G16" s="21">
        <f>G17+G23+G32</f>
        <v>1508.4</v>
      </c>
      <c r="H16" s="21">
        <f>H17+H23+H32</f>
        <v>1331.6399999999999</v>
      </c>
      <c r="I16" s="21">
        <f t="shared" si="0"/>
        <v>88.281622911694498</v>
      </c>
    </row>
    <row r="17" spans="1:9" ht="24" x14ac:dyDescent="0.25">
      <c r="A17" s="44" t="s">
        <v>97</v>
      </c>
      <c r="B17" s="39">
        <v>251</v>
      </c>
      <c r="C17" s="45" t="s">
        <v>189</v>
      </c>
      <c r="D17" s="45" t="s">
        <v>191</v>
      </c>
      <c r="E17" s="39" t="s">
        <v>98</v>
      </c>
      <c r="F17" s="46"/>
      <c r="G17" s="25">
        <f>G18</f>
        <v>1134.7</v>
      </c>
      <c r="H17" s="24">
        <f>H18</f>
        <v>957.88</v>
      </c>
      <c r="I17" s="24">
        <f t="shared" si="0"/>
        <v>84.417026526835286</v>
      </c>
    </row>
    <row r="18" spans="1:9" ht="24" x14ac:dyDescent="0.25">
      <c r="A18" s="44" t="s">
        <v>103</v>
      </c>
      <c r="B18" s="39">
        <v>251</v>
      </c>
      <c r="C18" s="45" t="s">
        <v>189</v>
      </c>
      <c r="D18" s="45" t="s">
        <v>191</v>
      </c>
      <c r="E18" s="39" t="s">
        <v>104</v>
      </c>
      <c r="F18" s="39"/>
      <c r="G18" s="25">
        <f>G19+G20+G22</f>
        <v>1134.7</v>
      </c>
      <c r="H18" s="24">
        <f>H19+H20+H22</f>
        <v>957.88</v>
      </c>
      <c r="I18" s="24">
        <f t="shared" si="0"/>
        <v>84.417026526835286</v>
      </c>
    </row>
    <row r="19" spans="1:9" ht="24" x14ac:dyDescent="0.25">
      <c r="A19" s="44" t="s">
        <v>105</v>
      </c>
      <c r="B19" s="39">
        <v>251</v>
      </c>
      <c r="C19" s="45" t="s">
        <v>189</v>
      </c>
      <c r="D19" s="45" t="s">
        <v>191</v>
      </c>
      <c r="E19" s="39" t="s">
        <v>104</v>
      </c>
      <c r="F19" s="39">
        <v>120</v>
      </c>
      <c r="G19" s="25">
        <v>575.4</v>
      </c>
      <c r="H19" s="24">
        <v>421.32</v>
      </c>
      <c r="I19" s="24">
        <f t="shared" si="0"/>
        <v>73.222106360792495</v>
      </c>
    </row>
    <row r="20" spans="1:9" ht="24" x14ac:dyDescent="0.25">
      <c r="A20" s="44" t="s">
        <v>106</v>
      </c>
      <c r="B20" s="39">
        <v>251</v>
      </c>
      <c r="C20" s="45" t="s">
        <v>189</v>
      </c>
      <c r="D20" s="45" t="s">
        <v>191</v>
      </c>
      <c r="E20" s="39" t="s">
        <v>104</v>
      </c>
      <c r="F20" s="39">
        <v>240</v>
      </c>
      <c r="G20" s="24">
        <v>551</v>
      </c>
      <c r="H20" s="24">
        <v>528.22</v>
      </c>
      <c r="I20" s="24">
        <f t="shared" si="0"/>
        <v>95.865698729582576</v>
      </c>
    </row>
    <row r="21" spans="1:9" hidden="1" x14ac:dyDescent="0.25">
      <c r="A21" s="44" t="s">
        <v>107</v>
      </c>
      <c r="B21" s="39">
        <v>251</v>
      </c>
      <c r="C21" s="45" t="s">
        <v>189</v>
      </c>
      <c r="D21" s="45" t="s">
        <v>191</v>
      </c>
      <c r="E21" s="39" t="s">
        <v>104</v>
      </c>
      <c r="F21" s="39">
        <v>830</v>
      </c>
      <c r="G21" s="25"/>
      <c r="H21" s="25"/>
      <c r="I21" s="25">
        <v>100</v>
      </c>
    </row>
    <row r="22" spans="1:9" x14ac:dyDescent="0.25">
      <c r="A22" s="44" t="s">
        <v>108</v>
      </c>
      <c r="B22" s="39">
        <v>251</v>
      </c>
      <c r="C22" s="45" t="s">
        <v>189</v>
      </c>
      <c r="D22" s="45" t="s">
        <v>191</v>
      </c>
      <c r="E22" s="39" t="s">
        <v>104</v>
      </c>
      <c r="F22" s="39">
        <v>850</v>
      </c>
      <c r="G22" s="25">
        <v>8.3000000000000007</v>
      </c>
      <c r="H22" s="24">
        <v>8.34</v>
      </c>
      <c r="I22" s="24">
        <f>H22/G22*100</f>
        <v>100.48192771084337</v>
      </c>
    </row>
    <row r="23" spans="1:9" ht="48" x14ac:dyDescent="0.25">
      <c r="A23" s="44" t="s">
        <v>109</v>
      </c>
      <c r="B23" s="39">
        <v>251</v>
      </c>
      <c r="C23" s="45" t="s">
        <v>189</v>
      </c>
      <c r="D23" s="45" t="s">
        <v>191</v>
      </c>
      <c r="E23" s="39" t="s">
        <v>110</v>
      </c>
      <c r="F23" s="39"/>
      <c r="G23" s="24">
        <f>G24+G26+G30+G28</f>
        <v>371.70000000000005</v>
      </c>
      <c r="H23" s="24">
        <f>H24+H26+H30+H28</f>
        <v>371.76</v>
      </c>
      <c r="I23" s="24">
        <v>100</v>
      </c>
    </row>
    <row r="24" spans="1:9" ht="24" x14ac:dyDescent="0.25">
      <c r="A24" s="47" t="s">
        <v>229</v>
      </c>
      <c r="B24" s="39">
        <v>251</v>
      </c>
      <c r="C24" s="45" t="s">
        <v>189</v>
      </c>
      <c r="D24" s="45" t="s">
        <v>191</v>
      </c>
      <c r="E24" s="39" t="s">
        <v>111</v>
      </c>
      <c r="F24" s="39"/>
      <c r="G24" s="25">
        <f>G25</f>
        <v>88.2</v>
      </c>
      <c r="H24" s="25">
        <f>H25</f>
        <v>88.2</v>
      </c>
      <c r="I24" s="24">
        <v>100</v>
      </c>
    </row>
    <row r="25" spans="1:9" x14ac:dyDescent="0.25">
      <c r="A25" s="44" t="s">
        <v>45</v>
      </c>
      <c r="B25" s="39">
        <v>251</v>
      </c>
      <c r="C25" s="45" t="s">
        <v>189</v>
      </c>
      <c r="D25" s="45" t="s">
        <v>191</v>
      </c>
      <c r="E25" s="39" t="s">
        <v>111</v>
      </c>
      <c r="F25" s="39">
        <v>540</v>
      </c>
      <c r="G25" s="25">
        <v>88.2</v>
      </c>
      <c r="H25" s="25">
        <v>88.2</v>
      </c>
      <c r="I25" s="24">
        <v>100</v>
      </c>
    </row>
    <row r="26" spans="1:9" ht="24" x14ac:dyDescent="0.25">
      <c r="A26" s="47" t="s">
        <v>228</v>
      </c>
      <c r="B26" s="39">
        <v>251</v>
      </c>
      <c r="C26" s="45" t="s">
        <v>189</v>
      </c>
      <c r="D26" s="45" t="s">
        <v>191</v>
      </c>
      <c r="E26" s="39" t="s">
        <v>112</v>
      </c>
      <c r="F26" s="39"/>
      <c r="G26" s="25">
        <f>G27</f>
        <v>26.1</v>
      </c>
      <c r="H26" s="24">
        <f>H27</f>
        <v>26.14</v>
      </c>
      <c r="I26" s="24">
        <f>H26/G26*100</f>
        <v>100.15325670498083</v>
      </c>
    </row>
    <row r="27" spans="1:9" x14ac:dyDescent="0.25">
      <c r="A27" s="44" t="s">
        <v>45</v>
      </c>
      <c r="B27" s="39">
        <v>251</v>
      </c>
      <c r="C27" s="45" t="s">
        <v>189</v>
      </c>
      <c r="D27" s="45" t="s">
        <v>191</v>
      </c>
      <c r="E27" s="39" t="s">
        <v>112</v>
      </c>
      <c r="F27" s="39">
        <v>540</v>
      </c>
      <c r="G27" s="25">
        <v>26.1</v>
      </c>
      <c r="H27" s="24">
        <v>26.14</v>
      </c>
      <c r="I27" s="24">
        <f>H27/G27*100</f>
        <v>100.15325670498083</v>
      </c>
    </row>
    <row r="28" spans="1:9" ht="48" x14ac:dyDescent="0.25">
      <c r="A28" s="44" t="s">
        <v>226</v>
      </c>
      <c r="B28" s="39">
        <v>251</v>
      </c>
      <c r="C28" s="45" t="s">
        <v>189</v>
      </c>
      <c r="D28" s="45" t="s">
        <v>191</v>
      </c>
      <c r="E28" s="39" t="s">
        <v>217</v>
      </c>
      <c r="F28" s="39"/>
      <c r="G28" s="24">
        <f>G29</f>
        <v>158.6</v>
      </c>
      <c r="H28" s="24">
        <f>H29</f>
        <v>158.6</v>
      </c>
      <c r="I28" s="24">
        <v>100</v>
      </c>
    </row>
    <row r="29" spans="1:9" x14ac:dyDescent="0.25">
      <c r="A29" s="44" t="s">
        <v>45</v>
      </c>
      <c r="B29" s="39">
        <v>251</v>
      </c>
      <c r="C29" s="45" t="s">
        <v>189</v>
      </c>
      <c r="D29" s="45" t="s">
        <v>191</v>
      </c>
      <c r="E29" s="39" t="s">
        <v>217</v>
      </c>
      <c r="F29" s="39">
        <v>540</v>
      </c>
      <c r="G29" s="24">
        <v>158.6</v>
      </c>
      <c r="H29" s="24">
        <v>158.6</v>
      </c>
      <c r="I29" s="24">
        <v>100</v>
      </c>
    </row>
    <row r="30" spans="1:9" ht="24" x14ac:dyDescent="0.25">
      <c r="A30" s="47" t="s">
        <v>227</v>
      </c>
      <c r="B30" s="39">
        <v>251</v>
      </c>
      <c r="C30" s="45" t="s">
        <v>189</v>
      </c>
      <c r="D30" s="45" t="s">
        <v>191</v>
      </c>
      <c r="E30" s="39" t="s">
        <v>113</v>
      </c>
      <c r="F30" s="39"/>
      <c r="G30" s="25">
        <f>G31</f>
        <v>98.8</v>
      </c>
      <c r="H30" s="24">
        <f>H31</f>
        <v>98.82</v>
      </c>
      <c r="I30" s="24">
        <f t="shared" ref="I30:I47" si="1">H30/G30*100</f>
        <v>100.02024291497975</v>
      </c>
    </row>
    <row r="31" spans="1:9" x14ac:dyDescent="0.25">
      <c r="A31" s="44" t="s">
        <v>45</v>
      </c>
      <c r="B31" s="39">
        <v>251</v>
      </c>
      <c r="C31" s="45" t="s">
        <v>189</v>
      </c>
      <c r="D31" s="45" t="s">
        <v>191</v>
      </c>
      <c r="E31" s="39" t="s">
        <v>114</v>
      </c>
      <c r="F31" s="39">
        <v>540</v>
      </c>
      <c r="G31" s="25">
        <v>98.8</v>
      </c>
      <c r="H31" s="24">
        <v>98.82</v>
      </c>
      <c r="I31" s="24">
        <f t="shared" si="1"/>
        <v>100.02024291497975</v>
      </c>
    </row>
    <row r="32" spans="1:9" x14ac:dyDescent="0.25">
      <c r="A32" s="44" t="s">
        <v>115</v>
      </c>
      <c r="B32" s="39">
        <v>251</v>
      </c>
      <c r="C32" s="45" t="s">
        <v>189</v>
      </c>
      <c r="D32" s="45" t="s">
        <v>191</v>
      </c>
      <c r="E32" s="39" t="s">
        <v>116</v>
      </c>
      <c r="F32" s="39"/>
      <c r="G32" s="24">
        <f>G33</f>
        <v>2</v>
      </c>
      <c r="H32" s="24">
        <f>H33</f>
        <v>2</v>
      </c>
      <c r="I32" s="24">
        <f t="shared" si="1"/>
        <v>100</v>
      </c>
    </row>
    <row r="33" spans="1:9" ht="60" x14ac:dyDescent="0.25">
      <c r="A33" s="29" t="s">
        <v>117</v>
      </c>
      <c r="B33" s="39">
        <v>251</v>
      </c>
      <c r="C33" s="45" t="s">
        <v>189</v>
      </c>
      <c r="D33" s="45" t="s">
        <v>191</v>
      </c>
      <c r="E33" s="39" t="s">
        <v>118</v>
      </c>
      <c r="F33" s="39"/>
      <c r="G33" s="24">
        <f>G34</f>
        <v>2</v>
      </c>
      <c r="H33" s="24">
        <f>H34</f>
        <v>2</v>
      </c>
      <c r="I33" s="24">
        <f t="shared" si="1"/>
        <v>100</v>
      </c>
    </row>
    <row r="34" spans="1:9" ht="24" x14ac:dyDescent="0.25">
      <c r="A34" s="44" t="s">
        <v>119</v>
      </c>
      <c r="B34" s="39">
        <v>251</v>
      </c>
      <c r="C34" s="45" t="s">
        <v>189</v>
      </c>
      <c r="D34" s="45" t="s">
        <v>191</v>
      </c>
      <c r="E34" s="39" t="s">
        <v>118</v>
      </c>
      <c r="F34" s="39">
        <v>240</v>
      </c>
      <c r="G34" s="24">
        <v>2</v>
      </c>
      <c r="H34" s="24">
        <v>2</v>
      </c>
      <c r="I34" s="24">
        <f t="shared" si="1"/>
        <v>100</v>
      </c>
    </row>
    <row r="35" spans="1:9" ht="15.75" customHeight="1" x14ac:dyDescent="0.25">
      <c r="A35" s="41" t="s">
        <v>120</v>
      </c>
      <c r="B35" s="42">
        <v>251</v>
      </c>
      <c r="C35" s="43" t="s">
        <v>189</v>
      </c>
      <c r="D35" s="43">
        <v>11</v>
      </c>
      <c r="E35" s="39"/>
      <c r="F35" s="42"/>
      <c r="G35" s="21">
        <f t="shared" ref="G35:H37" si="2">G36</f>
        <v>20</v>
      </c>
      <c r="H35" s="21">
        <f t="shared" si="2"/>
        <v>0</v>
      </c>
      <c r="I35" s="24">
        <f t="shared" si="1"/>
        <v>0</v>
      </c>
    </row>
    <row r="36" spans="1:9" ht="15.75" customHeight="1" x14ac:dyDescent="0.25">
      <c r="A36" s="44" t="s">
        <v>120</v>
      </c>
      <c r="B36" s="39">
        <v>251</v>
      </c>
      <c r="C36" s="45" t="s">
        <v>189</v>
      </c>
      <c r="D36" s="45">
        <v>11</v>
      </c>
      <c r="E36" s="39" t="s">
        <v>121</v>
      </c>
      <c r="F36" s="42"/>
      <c r="G36" s="24">
        <f t="shared" si="2"/>
        <v>20</v>
      </c>
      <c r="H36" s="24">
        <f t="shared" si="2"/>
        <v>0</v>
      </c>
      <c r="I36" s="24">
        <f t="shared" si="1"/>
        <v>0</v>
      </c>
    </row>
    <row r="37" spans="1:9" ht="18" customHeight="1" x14ac:dyDescent="0.25">
      <c r="A37" s="44" t="s">
        <v>122</v>
      </c>
      <c r="B37" s="39">
        <v>251</v>
      </c>
      <c r="C37" s="45" t="s">
        <v>189</v>
      </c>
      <c r="D37" s="45">
        <v>11</v>
      </c>
      <c r="E37" s="39" t="s">
        <v>123</v>
      </c>
      <c r="F37" s="42"/>
      <c r="G37" s="24">
        <f t="shared" si="2"/>
        <v>20</v>
      </c>
      <c r="H37" s="24">
        <f t="shared" si="2"/>
        <v>0</v>
      </c>
      <c r="I37" s="24">
        <f t="shared" si="1"/>
        <v>0</v>
      </c>
    </row>
    <row r="38" spans="1:9" ht="18" customHeight="1" x14ac:dyDescent="0.25">
      <c r="A38" s="44" t="s">
        <v>124</v>
      </c>
      <c r="B38" s="39">
        <v>251</v>
      </c>
      <c r="C38" s="45" t="s">
        <v>189</v>
      </c>
      <c r="D38" s="45">
        <v>11</v>
      </c>
      <c r="E38" s="39" t="s">
        <v>123</v>
      </c>
      <c r="F38" s="39">
        <v>870</v>
      </c>
      <c r="G38" s="24">
        <v>20</v>
      </c>
      <c r="H38" s="24">
        <v>0</v>
      </c>
      <c r="I38" s="24">
        <f t="shared" si="1"/>
        <v>0</v>
      </c>
    </row>
    <row r="39" spans="1:9" ht="15" customHeight="1" x14ac:dyDescent="0.25">
      <c r="A39" s="41" t="s">
        <v>74</v>
      </c>
      <c r="B39" s="48">
        <v>251</v>
      </c>
      <c r="C39" s="49" t="s">
        <v>189</v>
      </c>
      <c r="D39" s="49">
        <v>13</v>
      </c>
      <c r="E39" s="42"/>
      <c r="F39" s="42"/>
      <c r="G39" s="21">
        <f>G43+G46</f>
        <v>8.3000000000000007</v>
      </c>
      <c r="H39" s="21">
        <f>H40+H43+H46</f>
        <v>8.3000000000000007</v>
      </c>
      <c r="I39" s="21">
        <f t="shared" si="1"/>
        <v>100</v>
      </c>
    </row>
    <row r="40" spans="1:9" s="2" customFormat="1" hidden="1" x14ac:dyDescent="0.25">
      <c r="A40" s="46" t="s">
        <v>120</v>
      </c>
      <c r="B40" s="50">
        <v>251</v>
      </c>
      <c r="C40" s="51" t="s">
        <v>189</v>
      </c>
      <c r="D40" s="51" t="s">
        <v>225</v>
      </c>
      <c r="E40" s="39" t="s">
        <v>121</v>
      </c>
      <c r="F40" s="39"/>
      <c r="G40" s="24">
        <f>G41</f>
        <v>0</v>
      </c>
      <c r="H40" s="24">
        <f>H41</f>
        <v>0</v>
      </c>
      <c r="I40" s="24" t="e">
        <f t="shared" si="1"/>
        <v>#DIV/0!</v>
      </c>
    </row>
    <row r="41" spans="1:9" s="2" customFormat="1" hidden="1" x14ac:dyDescent="0.25">
      <c r="A41" s="46" t="s">
        <v>122</v>
      </c>
      <c r="B41" s="50">
        <v>251</v>
      </c>
      <c r="C41" s="51" t="s">
        <v>189</v>
      </c>
      <c r="D41" s="51" t="s">
        <v>225</v>
      </c>
      <c r="E41" s="39" t="s">
        <v>123</v>
      </c>
      <c r="F41" s="39"/>
      <c r="G41" s="24">
        <f>G42</f>
        <v>0</v>
      </c>
      <c r="H41" s="24">
        <f>H42</f>
        <v>0</v>
      </c>
      <c r="I41" s="24" t="e">
        <f t="shared" si="1"/>
        <v>#DIV/0!</v>
      </c>
    </row>
    <row r="42" spans="1:9" s="2" customFormat="1" ht="26.25" hidden="1" customHeight="1" thickBot="1" x14ac:dyDescent="0.3">
      <c r="A42" s="44" t="s">
        <v>108</v>
      </c>
      <c r="B42" s="50">
        <v>251</v>
      </c>
      <c r="C42" s="51" t="s">
        <v>189</v>
      </c>
      <c r="D42" s="51" t="s">
        <v>225</v>
      </c>
      <c r="E42" s="39" t="s">
        <v>123</v>
      </c>
      <c r="F42" s="39">
        <v>360</v>
      </c>
      <c r="G42" s="24">
        <v>0</v>
      </c>
      <c r="H42" s="24">
        <v>0</v>
      </c>
      <c r="I42" s="24" t="e">
        <f t="shared" si="1"/>
        <v>#DIV/0!</v>
      </c>
    </row>
    <row r="43" spans="1:9" ht="24" x14ac:dyDescent="0.25">
      <c r="A43" s="44" t="s">
        <v>125</v>
      </c>
      <c r="B43" s="39">
        <v>251</v>
      </c>
      <c r="C43" s="45" t="s">
        <v>189</v>
      </c>
      <c r="D43" s="45">
        <v>13</v>
      </c>
      <c r="E43" s="39" t="s">
        <v>126</v>
      </c>
      <c r="F43" s="39"/>
      <c r="G43" s="24">
        <f>G44</f>
        <v>3.3</v>
      </c>
      <c r="H43" s="24">
        <f>H44</f>
        <v>3.3</v>
      </c>
      <c r="I43" s="24">
        <f t="shared" si="1"/>
        <v>100</v>
      </c>
    </row>
    <row r="44" spans="1:9" ht="24" x14ac:dyDescent="0.25">
      <c r="A44" s="44" t="s">
        <v>130</v>
      </c>
      <c r="B44" s="39">
        <v>251</v>
      </c>
      <c r="C44" s="45" t="s">
        <v>189</v>
      </c>
      <c r="D44" s="45">
        <v>13</v>
      </c>
      <c r="E44" s="39" t="s">
        <v>131</v>
      </c>
      <c r="F44" s="39"/>
      <c r="G44" s="24">
        <f>G45</f>
        <v>3.3</v>
      </c>
      <c r="H44" s="24">
        <f>H45</f>
        <v>3.3</v>
      </c>
      <c r="I44" s="24">
        <f t="shared" si="1"/>
        <v>100</v>
      </c>
    </row>
    <row r="45" spans="1:9" x14ac:dyDescent="0.25">
      <c r="A45" s="44" t="s">
        <v>108</v>
      </c>
      <c r="B45" s="39">
        <v>251</v>
      </c>
      <c r="C45" s="45" t="s">
        <v>189</v>
      </c>
      <c r="D45" s="45">
        <v>13</v>
      </c>
      <c r="E45" s="39" t="s">
        <v>131</v>
      </c>
      <c r="F45" s="39">
        <v>850</v>
      </c>
      <c r="G45" s="24">
        <v>3.3</v>
      </c>
      <c r="H45" s="24">
        <v>3.3</v>
      </c>
      <c r="I45" s="24">
        <f t="shared" si="1"/>
        <v>100</v>
      </c>
    </row>
    <row r="46" spans="1:9" ht="24" x14ac:dyDescent="0.25">
      <c r="A46" s="44" t="s">
        <v>127</v>
      </c>
      <c r="B46" s="39">
        <v>251</v>
      </c>
      <c r="C46" s="45" t="s">
        <v>189</v>
      </c>
      <c r="D46" s="45">
        <v>13</v>
      </c>
      <c r="E46" s="39" t="s">
        <v>128</v>
      </c>
      <c r="F46" s="39"/>
      <c r="G46" s="24">
        <f>G47</f>
        <v>5</v>
      </c>
      <c r="H46" s="24">
        <f>H47</f>
        <v>5</v>
      </c>
      <c r="I46" s="24">
        <f t="shared" si="1"/>
        <v>100</v>
      </c>
    </row>
    <row r="47" spans="1:9" ht="24" x14ac:dyDescent="0.25">
      <c r="A47" s="44" t="s">
        <v>129</v>
      </c>
      <c r="B47" s="39">
        <v>251</v>
      </c>
      <c r="C47" s="45" t="s">
        <v>189</v>
      </c>
      <c r="D47" s="45">
        <v>13</v>
      </c>
      <c r="E47" s="39" t="s">
        <v>128</v>
      </c>
      <c r="F47" s="39">
        <v>240</v>
      </c>
      <c r="G47" s="24">
        <v>5</v>
      </c>
      <c r="H47" s="24">
        <v>5</v>
      </c>
      <c r="I47" s="24">
        <f t="shared" si="1"/>
        <v>100</v>
      </c>
    </row>
    <row r="48" spans="1:9" x14ac:dyDescent="0.25">
      <c r="A48" s="41" t="s">
        <v>75</v>
      </c>
      <c r="B48" s="42">
        <v>251</v>
      </c>
      <c r="C48" s="43" t="s">
        <v>190</v>
      </c>
      <c r="D48" s="43"/>
      <c r="E48" s="42"/>
      <c r="F48" s="42"/>
      <c r="G48" s="34">
        <f t="shared" ref="G48:H50" si="3">G49</f>
        <v>113.4</v>
      </c>
      <c r="H48" s="34">
        <f t="shared" si="3"/>
        <v>113.4</v>
      </c>
      <c r="I48" s="21">
        <v>100</v>
      </c>
    </row>
    <row r="49" spans="1:9" x14ac:dyDescent="0.25">
      <c r="A49" s="44" t="s">
        <v>76</v>
      </c>
      <c r="B49" s="39">
        <v>251</v>
      </c>
      <c r="C49" s="45" t="s">
        <v>190</v>
      </c>
      <c r="D49" s="45" t="s">
        <v>192</v>
      </c>
      <c r="E49" s="39"/>
      <c r="F49" s="39"/>
      <c r="G49" s="25">
        <f t="shared" si="3"/>
        <v>113.4</v>
      </c>
      <c r="H49" s="25">
        <f t="shared" si="3"/>
        <v>113.4</v>
      </c>
      <c r="I49" s="24">
        <v>100</v>
      </c>
    </row>
    <row r="50" spans="1:9" x14ac:dyDescent="0.25">
      <c r="A50" s="44" t="s">
        <v>115</v>
      </c>
      <c r="B50" s="39">
        <v>251</v>
      </c>
      <c r="C50" s="45" t="s">
        <v>190</v>
      </c>
      <c r="D50" s="45" t="s">
        <v>192</v>
      </c>
      <c r="E50" s="39" t="s">
        <v>116</v>
      </c>
      <c r="F50" s="39"/>
      <c r="G50" s="25">
        <f t="shared" si="3"/>
        <v>113.4</v>
      </c>
      <c r="H50" s="25">
        <f t="shared" si="3"/>
        <v>113.4</v>
      </c>
      <c r="I50" s="24">
        <v>100</v>
      </c>
    </row>
    <row r="51" spans="1:9" ht="24" x14ac:dyDescent="0.25">
      <c r="A51" s="44" t="s">
        <v>132</v>
      </c>
      <c r="B51" s="39">
        <v>251</v>
      </c>
      <c r="C51" s="45" t="s">
        <v>190</v>
      </c>
      <c r="D51" s="45" t="s">
        <v>192</v>
      </c>
      <c r="E51" s="39" t="s">
        <v>133</v>
      </c>
      <c r="F51" s="39"/>
      <c r="G51" s="25">
        <f>G52+G53</f>
        <v>113.4</v>
      </c>
      <c r="H51" s="25">
        <f>H52+H53</f>
        <v>113.4</v>
      </c>
      <c r="I51" s="24">
        <f t="shared" ref="I51:I58" si="4">H51/G51*100</f>
        <v>100</v>
      </c>
    </row>
    <row r="52" spans="1:9" ht="24" x14ac:dyDescent="0.25">
      <c r="A52" s="44" t="s">
        <v>134</v>
      </c>
      <c r="B52" s="39">
        <v>251</v>
      </c>
      <c r="C52" s="45" t="s">
        <v>190</v>
      </c>
      <c r="D52" s="45" t="s">
        <v>192</v>
      </c>
      <c r="E52" s="39" t="s">
        <v>133</v>
      </c>
      <c r="F52" s="39">
        <v>120</v>
      </c>
      <c r="G52" s="25">
        <v>93.4</v>
      </c>
      <c r="H52" s="25">
        <v>93.4</v>
      </c>
      <c r="I52" s="24">
        <f t="shared" si="4"/>
        <v>100</v>
      </c>
    </row>
    <row r="53" spans="1:9" ht="24" x14ac:dyDescent="0.25">
      <c r="A53" s="44" t="s">
        <v>106</v>
      </c>
      <c r="B53" s="39">
        <v>251</v>
      </c>
      <c r="C53" s="45" t="s">
        <v>190</v>
      </c>
      <c r="D53" s="45" t="s">
        <v>192</v>
      </c>
      <c r="E53" s="39" t="s">
        <v>133</v>
      </c>
      <c r="F53" s="39">
        <v>240</v>
      </c>
      <c r="G53" s="24">
        <v>20</v>
      </c>
      <c r="H53" s="24">
        <v>20</v>
      </c>
      <c r="I53" s="24">
        <f t="shared" si="4"/>
        <v>100</v>
      </c>
    </row>
    <row r="54" spans="1:9" ht="24" x14ac:dyDescent="0.25">
      <c r="A54" s="41" t="s">
        <v>77</v>
      </c>
      <c r="B54" s="42">
        <v>251</v>
      </c>
      <c r="C54" s="43" t="s">
        <v>192</v>
      </c>
      <c r="D54" s="43"/>
      <c r="E54" s="42" t="s">
        <v>50</v>
      </c>
      <c r="F54" s="42"/>
      <c r="G54" s="21">
        <f>G55</f>
        <v>149</v>
      </c>
      <c r="H54" s="21">
        <f>H55</f>
        <v>113.41</v>
      </c>
      <c r="I54" s="24">
        <f t="shared" si="4"/>
        <v>76.114093959731548</v>
      </c>
    </row>
    <row r="55" spans="1:9" ht="26.45" customHeight="1" x14ac:dyDescent="0.25">
      <c r="A55" s="44" t="s">
        <v>260</v>
      </c>
      <c r="B55" s="39">
        <v>251</v>
      </c>
      <c r="C55" s="45" t="s">
        <v>192</v>
      </c>
      <c r="D55" s="45">
        <v>10</v>
      </c>
      <c r="E55" s="39" t="s">
        <v>50</v>
      </c>
      <c r="F55" s="39"/>
      <c r="G55" s="24">
        <f t="shared" ref="G55:H57" si="5">G56</f>
        <v>149</v>
      </c>
      <c r="H55" s="24">
        <f t="shared" si="5"/>
        <v>113.41</v>
      </c>
      <c r="I55" s="24">
        <f t="shared" si="4"/>
        <v>76.114093959731548</v>
      </c>
    </row>
    <row r="56" spans="1:9" ht="25.9" customHeight="1" x14ac:dyDescent="0.25">
      <c r="A56" s="44" t="s">
        <v>135</v>
      </c>
      <c r="B56" s="39">
        <v>251</v>
      </c>
      <c r="C56" s="45" t="s">
        <v>192</v>
      </c>
      <c r="D56" s="45">
        <v>10</v>
      </c>
      <c r="E56" s="39" t="s">
        <v>136</v>
      </c>
      <c r="F56" s="39"/>
      <c r="G56" s="24">
        <f t="shared" si="5"/>
        <v>149</v>
      </c>
      <c r="H56" s="24">
        <f t="shared" si="5"/>
        <v>113.41</v>
      </c>
      <c r="I56" s="24">
        <f t="shared" si="4"/>
        <v>76.114093959731548</v>
      </c>
    </row>
    <row r="57" spans="1:9" x14ac:dyDescent="0.25">
      <c r="A57" s="44" t="s">
        <v>137</v>
      </c>
      <c r="B57" s="39">
        <v>251</v>
      </c>
      <c r="C57" s="45" t="s">
        <v>192</v>
      </c>
      <c r="D57" s="45">
        <v>10</v>
      </c>
      <c r="E57" s="39" t="s">
        <v>138</v>
      </c>
      <c r="F57" s="39" t="s">
        <v>50</v>
      </c>
      <c r="G57" s="24">
        <f t="shared" si="5"/>
        <v>149</v>
      </c>
      <c r="H57" s="24">
        <f t="shared" si="5"/>
        <v>113.41</v>
      </c>
      <c r="I57" s="24">
        <f t="shared" si="4"/>
        <v>76.114093959731548</v>
      </c>
    </row>
    <row r="58" spans="1:9" ht="23.45" customHeight="1" x14ac:dyDescent="0.25">
      <c r="A58" s="68" t="s">
        <v>106</v>
      </c>
      <c r="B58" s="74">
        <v>251</v>
      </c>
      <c r="C58" s="76" t="s">
        <v>192</v>
      </c>
      <c r="D58" s="76" t="s">
        <v>213</v>
      </c>
      <c r="E58" s="74" t="s">
        <v>138</v>
      </c>
      <c r="F58" s="74">
        <v>240</v>
      </c>
      <c r="G58" s="69">
        <v>149</v>
      </c>
      <c r="H58" s="69">
        <v>113.41</v>
      </c>
      <c r="I58" s="69">
        <f t="shared" si="4"/>
        <v>76.114093959731548</v>
      </c>
    </row>
    <row r="59" spans="1:9" ht="6.75" customHeight="1" x14ac:dyDescent="0.25">
      <c r="A59" s="68"/>
      <c r="B59" s="74"/>
      <c r="C59" s="76"/>
      <c r="D59" s="76"/>
      <c r="E59" s="66"/>
      <c r="F59" s="66"/>
      <c r="G59" s="75"/>
      <c r="H59" s="69"/>
      <c r="I59" s="69"/>
    </row>
    <row r="60" spans="1:9" hidden="1" x14ac:dyDescent="0.25">
      <c r="A60" s="44" t="s">
        <v>139</v>
      </c>
      <c r="B60" s="39">
        <v>251</v>
      </c>
      <c r="C60" s="45" t="s">
        <v>192</v>
      </c>
      <c r="D60" s="45">
        <v>10</v>
      </c>
      <c r="E60" s="39" t="s">
        <v>140</v>
      </c>
      <c r="F60" s="39"/>
      <c r="G60" s="25"/>
      <c r="H60" s="25"/>
      <c r="I60" s="25"/>
    </row>
    <row r="61" spans="1:9" ht="37.5" hidden="1" customHeight="1" x14ac:dyDescent="0.25">
      <c r="A61" s="68" t="s">
        <v>106</v>
      </c>
      <c r="B61" s="74">
        <v>251</v>
      </c>
      <c r="C61" s="76" t="s">
        <v>192</v>
      </c>
      <c r="D61" s="76">
        <v>10</v>
      </c>
      <c r="E61" s="74" t="s">
        <v>140</v>
      </c>
      <c r="F61" s="74">
        <v>240</v>
      </c>
      <c r="G61" s="77"/>
      <c r="H61" s="77"/>
      <c r="I61" s="77"/>
    </row>
    <row r="62" spans="1:9" ht="8.25" hidden="1" customHeight="1" thickBot="1" x14ac:dyDescent="0.3">
      <c r="A62" s="68"/>
      <c r="B62" s="74"/>
      <c r="C62" s="76"/>
      <c r="D62" s="76"/>
      <c r="E62" s="74"/>
      <c r="F62" s="74"/>
      <c r="G62" s="77"/>
      <c r="H62" s="77"/>
      <c r="I62" s="77"/>
    </row>
    <row r="63" spans="1:9" x14ac:dyDescent="0.25">
      <c r="A63" s="41" t="s">
        <v>78</v>
      </c>
      <c r="B63" s="42">
        <v>251</v>
      </c>
      <c r="C63" s="43" t="s">
        <v>191</v>
      </c>
      <c r="D63" s="43"/>
      <c r="E63" s="42"/>
      <c r="F63" s="42"/>
      <c r="G63" s="34">
        <f>G64</f>
        <v>893.7</v>
      </c>
      <c r="H63" s="21">
        <f>H64</f>
        <v>893.36</v>
      </c>
      <c r="I63" s="21">
        <f>H63/G63*100</f>
        <v>99.961955913617544</v>
      </c>
    </row>
    <row r="64" spans="1:9" x14ac:dyDescent="0.25">
      <c r="A64" s="41" t="s">
        <v>144</v>
      </c>
      <c r="B64" s="42">
        <v>251</v>
      </c>
      <c r="C64" s="43" t="s">
        <v>191</v>
      </c>
      <c r="D64" s="43" t="s">
        <v>193</v>
      </c>
      <c r="E64" s="42"/>
      <c r="F64" s="42"/>
      <c r="G64" s="34">
        <f>G68</f>
        <v>893.7</v>
      </c>
      <c r="H64" s="21">
        <f>H68</f>
        <v>893.36</v>
      </c>
      <c r="I64" s="21">
        <f>H64/G64*100</f>
        <v>99.961955913617544</v>
      </c>
    </row>
    <row r="65" spans="1:9" hidden="1" x14ac:dyDescent="0.25">
      <c r="A65" s="44" t="s">
        <v>141</v>
      </c>
      <c r="B65" s="39">
        <v>251</v>
      </c>
      <c r="C65" s="45" t="s">
        <v>191</v>
      </c>
      <c r="D65" s="45" t="s">
        <v>189</v>
      </c>
      <c r="E65" s="39" t="s">
        <v>142</v>
      </c>
      <c r="F65" s="39"/>
      <c r="G65" s="25"/>
      <c r="H65" s="24"/>
      <c r="I65" s="25"/>
    </row>
    <row r="66" spans="1:9" hidden="1" x14ac:dyDescent="0.25">
      <c r="A66" s="44" t="s">
        <v>79</v>
      </c>
      <c r="B66" s="39">
        <v>251</v>
      </c>
      <c r="C66" s="45" t="s">
        <v>191</v>
      </c>
      <c r="D66" s="45" t="s">
        <v>189</v>
      </c>
      <c r="E66" s="39" t="s">
        <v>143</v>
      </c>
      <c r="F66" s="39"/>
      <c r="G66" s="25"/>
      <c r="H66" s="24"/>
      <c r="I66" s="25"/>
    </row>
    <row r="67" spans="1:9" ht="24" hidden="1" x14ac:dyDescent="0.25">
      <c r="A67" s="44" t="s">
        <v>134</v>
      </c>
      <c r="B67" s="39">
        <v>251</v>
      </c>
      <c r="C67" s="45" t="s">
        <v>191</v>
      </c>
      <c r="D67" s="45" t="s">
        <v>189</v>
      </c>
      <c r="E67" s="39" t="s">
        <v>143</v>
      </c>
      <c r="F67" s="39">
        <v>120</v>
      </c>
      <c r="G67" s="25"/>
      <c r="H67" s="24"/>
      <c r="I67" s="25"/>
    </row>
    <row r="68" spans="1:9" ht="51" customHeight="1" x14ac:dyDescent="0.25">
      <c r="A68" s="44" t="s">
        <v>146</v>
      </c>
      <c r="B68" s="39">
        <v>251</v>
      </c>
      <c r="C68" s="45" t="s">
        <v>191</v>
      </c>
      <c r="D68" s="45" t="s">
        <v>193</v>
      </c>
      <c r="E68" s="39" t="s">
        <v>145</v>
      </c>
      <c r="F68" s="39"/>
      <c r="G68" s="25">
        <f>G71</f>
        <v>893.7</v>
      </c>
      <c r="H68" s="24">
        <f>H71</f>
        <v>893.36</v>
      </c>
      <c r="I68" s="24">
        <f>H68/G68*100</f>
        <v>99.961955913617544</v>
      </c>
    </row>
    <row r="69" spans="1:9" ht="51.75" hidden="1" customHeight="1" x14ac:dyDescent="0.25">
      <c r="A69" s="68" t="s">
        <v>146</v>
      </c>
      <c r="B69" s="74">
        <v>251</v>
      </c>
      <c r="C69" s="76" t="s">
        <v>191</v>
      </c>
      <c r="D69" s="76" t="s">
        <v>193</v>
      </c>
      <c r="E69" s="74" t="s">
        <v>145</v>
      </c>
      <c r="F69" s="74"/>
      <c r="G69" s="77"/>
      <c r="H69" s="69"/>
      <c r="I69" s="69"/>
    </row>
    <row r="70" spans="1:9" ht="15" hidden="1" customHeight="1" thickBot="1" x14ac:dyDescent="0.3">
      <c r="A70" s="68"/>
      <c r="B70" s="74"/>
      <c r="C70" s="66"/>
      <c r="D70" s="66"/>
      <c r="E70" s="66"/>
      <c r="F70" s="74"/>
      <c r="G70" s="77"/>
      <c r="H70" s="69"/>
      <c r="I70" s="69"/>
    </row>
    <row r="71" spans="1:9" ht="36" x14ac:dyDescent="0.25">
      <c r="A71" s="44" t="s">
        <v>147</v>
      </c>
      <c r="B71" s="39">
        <v>251</v>
      </c>
      <c r="C71" s="45" t="s">
        <v>191</v>
      </c>
      <c r="D71" s="45" t="s">
        <v>193</v>
      </c>
      <c r="E71" s="39" t="s">
        <v>148</v>
      </c>
      <c r="F71" s="39"/>
      <c r="G71" s="25">
        <f>G72</f>
        <v>893.7</v>
      </c>
      <c r="H71" s="24">
        <f>H72</f>
        <v>893.36</v>
      </c>
      <c r="I71" s="24">
        <f>H71/G71*100</f>
        <v>99.961955913617544</v>
      </c>
    </row>
    <row r="72" spans="1:9" ht="24" x14ac:dyDescent="0.25">
      <c r="A72" s="44" t="s">
        <v>106</v>
      </c>
      <c r="B72" s="39">
        <v>251</v>
      </c>
      <c r="C72" s="45" t="s">
        <v>191</v>
      </c>
      <c r="D72" s="45" t="s">
        <v>193</v>
      </c>
      <c r="E72" s="39" t="s">
        <v>148</v>
      </c>
      <c r="F72" s="39">
        <v>240</v>
      </c>
      <c r="G72" s="25">
        <v>893.7</v>
      </c>
      <c r="H72" s="24">
        <v>893.36</v>
      </c>
      <c r="I72" s="24">
        <f>H72/G72*100</f>
        <v>99.961955913617544</v>
      </c>
    </row>
    <row r="73" spans="1:9" ht="24" hidden="1" x14ac:dyDescent="0.25">
      <c r="A73" s="46" t="s">
        <v>149</v>
      </c>
      <c r="B73" s="50">
        <v>251</v>
      </c>
      <c r="C73" s="51" t="s">
        <v>191</v>
      </c>
      <c r="D73" s="45" t="s">
        <v>193</v>
      </c>
      <c r="E73" s="39" t="s">
        <v>150</v>
      </c>
      <c r="F73" s="39"/>
      <c r="G73" s="25"/>
      <c r="H73" s="25"/>
      <c r="I73" s="25"/>
    </row>
    <row r="74" spans="1:9" ht="24" hidden="1" x14ac:dyDescent="0.25">
      <c r="A74" s="46" t="s">
        <v>106</v>
      </c>
      <c r="B74" s="50">
        <v>251</v>
      </c>
      <c r="C74" s="51" t="s">
        <v>191</v>
      </c>
      <c r="D74" s="51" t="s">
        <v>193</v>
      </c>
      <c r="E74" s="39" t="s">
        <v>148</v>
      </c>
      <c r="F74" s="50">
        <v>240</v>
      </c>
      <c r="G74" s="25"/>
      <c r="H74" s="25"/>
      <c r="I74" s="24"/>
    </row>
    <row r="75" spans="1:9" x14ac:dyDescent="0.25">
      <c r="A75" s="41" t="s">
        <v>80</v>
      </c>
      <c r="B75" s="42">
        <v>251</v>
      </c>
      <c r="C75" s="43" t="s">
        <v>194</v>
      </c>
      <c r="D75" s="43"/>
      <c r="E75" s="42"/>
      <c r="F75" s="42"/>
      <c r="G75" s="21">
        <f>G76</f>
        <v>1420.8</v>
      </c>
      <c r="H75" s="21">
        <f>H76</f>
        <v>1271.57</v>
      </c>
      <c r="I75" s="21">
        <f t="shared" ref="I75:I84" si="6">H75/G75*100</f>
        <v>89.496762387387392</v>
      </c>
    </row>
    <row r="76" spans="1:9" x14ac:dyDescent="0.25">
      <c r="A76" s="44" t="s">
        <v>81</v>
      </c>
      <c r="B76" s="39">
        <v>251</v>
      </c>
      <c r="C76" s="45" t="s">
        <v>194</v>
      </c>
      <c r="D76" s="45" t="s">
        <v>192</v>
      </c>
      <c r="E76" s="39"/>
      <c r="F76" s="39"/>
      <c r="G76" s="24">
        <f>G77</f>
        <v>1420.8</v>
      </c>
      <c r="H76" s="24">
        <f>H77</f>
        <v>1271.57</v>
      </c>
      <c r="I76" s="24">
        <f t="shared" si="6"/>
        <v>89.496762387387392</v>
      </c>
    </row>
    <row r="77" spans="1:9" ht="24" x14ac:dyDescent="0.25">
      <c r="A77" s="44" t="s">
        <v>151</v>
      </c>
      <c r="B77" s="39">
        <v>251</v>
      </c>
      <c r="C77" s="45" t="s">
        <v>194</v>
      </c>
      <c r="D77" s="45" t="s">
        <v>192</v>
      </c>
      <c r="E77" s="39" t="s">
        <v>152</v>
      </c>
      <c r="F77" s="39"/>
      <c r="G77" s="24">
        <f>G78+G81+G83+G88+G90</f>
        <v>1420.8</v>
      </c>
      <c r="H77" s="24">
        <f>H78+H81+H83+H88+H90</f>
        <v>1271.57</v>
      </c>
      <c r="I77" s="24">
        <f t="shared" si="6"/>
        <v>89.496762387387392</v>
      </c>
    </row>
    <row r="78" spans="1:9" x14ac:dyDescent="0.25">
      <c r="A78" s="44" t="s">
        <v>153</v>
      </c>
      <c r="B78" s="39">
        <v>251</v>
      </c>
      <c r="C78" s="45" t="s">
        <v>194</v>
      </c>
      <c r="D78" s="45" t="s">
        <v>192</v>
      </c>
      <c r="E78" s="39" t="s">
        <v>154</v>
      </c>
      <c r="F78" s="39"/>
      <c r="G78" s="24">
        <f>G79+G80</f>
        <v>80.8</v>
      </c>
      <c r="H78" s="24">
        <f>H79</f>
        <v>80.760000000000005</v>
      </c>
      <c r="I78" s="24">
        <f t="shared" si="6"/>
        <v>99.950495049504966</v>
      </c>
    </row>
    <row r="79" spans="1:9" ht="24" x14ac:dyDescent="0.25">
      <c r="A79" s="44" t="s">
        <v>155</v>
      </c>
      <c r="B79" s="39">
        <v>251</v>
      </c>
      <c r="C79" s="45" t="s">
        <v>194</v>
      </c>
      <c r="D79" s="45" t="s">
        <v>192</v>
      </c>
      <c r="E79" s="39" t="s">
        <v>154</v>
      </c>
      <c r="F79" s="39">
        <v>240</v>
      </c>
      <c r="G79" s="24">
        <v>80.7</v>
      </c>
      <c r="H79" s="24">
        <v>80.760000000000005</v>
      </c>
      <c r="I79" s="24">
        <f t="shared" si="6"/>
        <v>100.07434944237919</v>
      </c>
    </row>
    <row r="80" spans="1:9" ht="15.75" customHeight="1" x14ac:dyDescent="0.25">
      <c r="A80" s="44" t="s">
        <v>108</v>
      </c>
      <c r="B80" s="39">
        <v>251</v>
      </c>
      <c r="C80" s="45" t="s">
        <v>194</v>
      </c>
      <c r="D80" s="45" t="s">
        <v>192</v>
      </c>
      <c r="E80" s="39" t="s">
        <v>154</v>
      </c>
      <c r="F80" s="39">
        <v>850</v>
      </c>
      <c r="G80" s="25">
        <v>0.1</v>
      </c>
      <c r="H80" s="24">
        <v>0.06</v>
      </c>
      <c r="I80" s="24">
        <f t="shared" si="6"/>
        <v>60</v>
      </c>
    </row>
    <row r="81" spans="1:9" x14ac:dyDescent="0.25">
      <c r="A81" s="44" t="s">
        <v>156</v>
      </c>
      <c r="B81" s="39">
        <v>251</v>
      </c>
      <c r="C81" s="45" t="s">
        <v>194</v>
      </c>
      <c r="D81" s="45" t="s">
        <v>192</v>
      </c>
      <c r="E81" s="39" t="s">
        <v>157</v>
      </c>
      <c r="F81" s="39"/>
      <c r="G81" s="24">
        <f>G82</f>
        <v>20</v>
      </c>
      <c r="H81" s="24">
        <f>H82</f>
        <v>18.39</v>
      </c>
      <c r="I81" s="24">
        <f t="shared" si="6"/>
        <v>91.95</v>
      </c>
    </row>
    <row r="82" spans="1:9" ht="24" x14ac:dyDescent="0.25">
      <c r="A82" s="44" t="s">
        <v>158</v>
      </c>
      <c r="B82" s="39">
        <v>251</v>
      </c>
      <c r="C82" s="45" t="s">
        <v>194</v>
      </c>
      <c r="D82" s="45" t="s">
        <v>192</v>
      </c>
      <c r="E82" s="39" t="s">
        <v>157</v>
      </c>
      <c r="F82" s="39">
        <v>240</v>
      </c>
      <c r="G82" s="24">
        <v>20</v>
      </c>
      <c r="H82" s="24">
        <v>18.39</v>
      </c>
      <c r="I82" s="24">
        <f t="shared" si="6"/>
        <v>91.95</v>
      </c>
    </row>
    <row r="83" spans="1:9" ht="24" x14ac:dyDescent="0.25">
      <c r="A83" s="44" t="s">
        <v>159</v>
      </c>
      <c r="B83" s="39">
        <v>251</v>
      </c>
      <c r="C83" s="45" t="s">
        <v>194</v>
      </c>
      <c r="D83" s="45" t="s">
        <v>192</v>
      </c>
      <c r="E83" s="39" t="s">
        <v>160</v>
      </c>
      <c r="F83" s="39"/>
      <c r="G83" s="25">
        <f>G84</f>
        <v>167.7</v>
      </c>
      <c r="H83" s="24">
        <f>H84</f>
        <v>167.53</v>
      </c>
      <c r="I83" s="24">
        <f t="shared" si="6"/>
        <v>99.898628503279667</v>
      </c>
    </row>
    <row r="84" spans="1:9" ht="24" x14ac:dyDescent="0.25">
      <c r="A84" s="44" t="s">
        <v>161</v>
      </c>
      <c r="B84" s="39">
        <v>251</v>
      </c>
      <c r="C84" s="45" t="s">
        <v>194</v>
      </c>
      <c r="D84" s="45" t="s">
        <v>192</v>
      </c>
      <c r="E84" s="39" t="s">
        <v>160</v>
      </c>
      <c r="F84" s="39">
        <v>240</v>
      </c>
      <c r="G84" s="25">
        <v>167.7</v>
      </c>
      <c r="H84" s="24">
        <v>167.53</v>
      </c>
      <c r="I84" s="52">
        <f t="shared" si="6"/>
        <v>99.898628503279667</v>
      </c>
    </row>
    <row r="85" spans="1:9" hidden="1" x14ac:dyDescent="0.25">
      <c r="A85" s="44" t="s">
        <v>162</v>
      </c>
      <c r="B85" s="39">
        <v>251</v>
      </c>
      <c r="C85" s="45" t="s">
        <v>194</v>
      </c>
      <c r="D85" s="45" t="s">
        <v>192</v>
      </c>
      <c r="E85" s="39" t="s">
        <v>163</v>
      </c>
      <c r="F85" s="39"/>
      <c r="G85" s="25"/>
      <c r="H85" s="25"/>
      <c r="I85" s="25"/>
    </row>
    <row r="86" spans="1:9" ht="26.25" hidden="1" customHeight="1" x14ac:dyDescent="0.25">
      <c r="A86" s="68" t="s">
        <v>119</v>
      </c>
      <c r="B86" s="74">
        <v>251</v>
      </c>
      <c r="C86" s="76" t="s">
        <v>194</v>
      </c>
      <c r="D86" s="76" t="s">
        <v>192</v>
      </c>
      <c r="E86" s="74" t="s">
        <v>163</v>
      </c>
      <c r="F86" s="74">
        <v>240</v>
      </c>
      <c r="G86" s="77"/>
      <c r="H86" s="77"/>
      <c r="I86" s="77"/>
    </row>
    <row r="87" spans="1:9" ht="15" hidden="1" customHeight="1" thickBot="1" x14ac:dyDescent="0.3">
      <c r="A87" s="68"/>
      <c r="B87" s="74"/>
      <c r="C87" s="76"/>
      <c r="D87" s="76"/>
      <c r="E87" s="74"/>
      <c r="F87" s="74"/>
      <c r="G87" s="77"/>
      <c r="H87" s="77"/>
      <c r="I87" s="77"/>
    </row>
    <row r="88" spans="1:9" x14ac:dyDescent="0.25">
      <c r="A88" s="44" t="s">
        <v>162</v>
      </c>
      <c r="B88" s="50">
        <v>251</v>
      </c>
      <c r="C88" s="51" t="s">
        <v>194</v>
      </c>
      <c r="D88" s="51" t="s">
        <v>192</v>
      </c>
      <c r="E88" s="39" t="s">
        <v>163</v>
      </c>
      <c r="F88" s="39"/>
      <c r="G88" s="24">
        <f>G89</f>
        <v>552.29999999999995</v>
      </c>
      <c r="H88" s="25">
        <f>H89</f>
        <v>514.29999999999995</v>
      </c>
      <c r="I88" s="24">
        <f>H88/G88*100</f>
        <v>93.119681332609076</v>
      </c>
    </row>
    <row r="89" spans="1:9" ht="24" x14ac:dyDescent="0.25">
      <c r="A89" s="44" t="s">
        <v>119</v>
      </c>
      <c r="B89" s="50">
        <v>251</v>
      </c>
      <c r="C89" s="51" t="s">
        <v>194</v>
      </c>
      <c r="D89" s="51" t="s">
        <v>192</v>
      </c>
      <c r="E89" s="39" t="s">
        <v>163</v>
      </c>
      <c r="F89" s="50">
        <v>240</v>
      </c>
      <c r="G89" s="24">
        <v>552.29999999999995</v>
      </c>
      <c r="H89" s="25">
        <v>514.29999999999995</v>
      </c>
      <c r="I89" s="24">
        <f>H89/G89*100</f>
        <v>93.119681332609076</v>
      </c>
    </row>
    <row r="90" spans="1:9" x14ac:dyDescent="0.25">
      <c r="A90" s="44" t="s">
        <v>164</v>
      </c>
      <c r="B90" s="39">
        <v>251</v>
      </c>
      <c r="C90" s="45" t="s">
        <v>194</v>
      </c>
      <c r="D90" s="45" t="s">
        <v>192</v>
      </c>
      <c r="E90" s="39" t="s">
        <v>165</v>
      </c>
      <c r="F90" s="39"/>
      <c r="G90" s="24">
        <f>G91</f>
        <v>600</v>
      </c>
      <c r="H90" s="24">
        <f>H91</f>
        <v>490.59</v>
      </c>
      <c r="I90" s="24">
        <f>H90/G90*100</f>
        <v>81.765000000000001</v>
      </c>
    </row>
    <row r="91" spans="1:9" ht="24" x14ac:dyDescent="0.25">
      <c r="A91" s="44" t="s">
        <v>166</v>
      </c>
      <c r="B91" s="39">
        <v>251</v>
      </c>
      <c r="C91" s="45" t="s">
        <v>194</v>
      </c>
      <c r="D91" s="45" t="s">
        <v>192</v>
      </c>
      <c r="E91" s="39" t="s">
        <v>165</v>
      </c>
      <c r="F91" s="39">
        <v>240</v>
      </c>
      <c r="G91" s="24">
        <v>600</v>
      </c>
      <c r="H91" s="24">
        <v>490.59</v>
      </c>
      <c r="I91" s="24">
        <f>H91/G91*100</f>
        <v>81.765000000000001</v>
      </c>
    </row>
    <row r="92" spans="1:9" hidden="1" x14ac:dyDescent="0.25">
      <c r="A92" s="44" t="s">
        <v>167</v>
      </c>
      <c r="B92" s="39">
        <v>251</v>
      </c>
      <c r="C92" s="45" t="s">
        <v>194</v>
      </c>
      <c r="D92" s="45" t="s">
        <v>192</v>
      </c>
      <c r="E92" s="39" t="s">
        <v>168</v>
      </c>
      <c r="F92" s="39"/>
      <c r="G92" s="25"/>
      <c r="H92" s="25"/>
      <c r="I92" s="25">
        <v>100</v>
      </c>
    </row>
    <row r="93" spans="1:9" ht="24" hidden="1" x14ac:dyDescent="0.25">
      <c r="A93" s="44" t="s">
        <v>166</v>
      </c>
      <c r="B93" s="39">
        <v>251</v>
      </c>
      <c r="C93" s="45" t="s">
        <v>194</v>
      </c>
      <c r="D93" s="45" t="s">
        <v>192</v>
      </c>
      <c r="E93" s="39" t="s">
        <v>169</v>
      </c>
      <c r="F93" s="39">
        <v>240</v>
      </c>
      <c r="G93" s="25"/>
      <c r="H93" s="25"/>
      <c r="I93" s="25">
        <v>100</v>
      </c>
    </row>
    <row r="94" spans="1:9" s="3" customFormat="1" hidden="1" x14ac:dyDescent="0.25">
      <c r="A94" s="41" t="s">
        <v>210</v>
      </c>
      <c r="B94" s="42">
        <v>251</v>
      </c>
      <c r="C94" s="43" t="s">
        <v>211</v>
      </c>
      <c r="D94" s="43"/>
      <c r="E94" s="42"/>
      <c r="F94" s="42"/>
      <c r="G94" s="21">
        <f t="shared" ref="G94:H97" si="7">G95</f>
        <v>0</v>
      </c>
      <c r="H94" s="21">
        <f t="shared" si="7"/>
        <v>0</v>
      </c>
      <c r="I94" s="21" t="e">
        <f>H94/G94*100</f>
        <v>#DIV/0!</v>
      </c>
    </row>
    <row r="95" spans="1:9" hidden="1" x14ac:dyDescent="0.25">
      <c r="A95" s="44" t="s">
        <v>212</v>
      </c>
      <c r="B95" s="39">
        <v>251</v>
      </c>
      <c r="C95" s="45" t="s">
        <v>211</v>
      </c>
      <c r="D95" s="45" t="s">
        <v>194</v>
      </c>
      <c r="E95" s="39"/>
      <c r="F95" s="39"/>
      <c r="G95" s="24">
        <f t="shared" si="7"/>
        <v>0</v>
      </c>
      <c r="H95" s="24">
        <f t="shared" si="7"/>
        <v>0</v>
      </c>
      <c r="I95" s="24" t="e">
        <f>H95/G95*100</f>
        <v>#DIV/0!</v>
      </c>
    </row>
    <row r="96" spans="1:9" ht="24" hidden="1" x14ac:dyDescent="0.25">
      <c r="A96" s="44" t="s">
        <v>224</v>
      </c>
      <c r="B96" s="39">
        <v>251</v>
      </c>
      <c r="C96" s="45" t="s">
        <v>211</v>
      </c>
      <c r="D96" s="45" t="s">
        <v>194</v>
      </c>
      <c r="E96" s="39" t="s">
        <v>110</v>
      </c>
      <c r="F96" s="39"/>
      <c r="G96" s="24">
        <f t="shared" si="7"/>
        <v>0</v>
      </c>
      <c r="H96" s="24">
        <f t="shared" si="7"/>
        <v>0</v>
      </c>
      <c r="I96" s="24" t="e">
        <f>H96/G96*100</f>
        <v>#DIV/0!</v>
      </c>
    </row>
    <row r="97" spans="1:9" hidden="1" x14ac:dyDescent="0.25">
      <c r="A97" s="44" t="s">
        <v>223</v>
      </c>
      <c r="B97" s="39">
        <v>251</v>
      </c>
      <c r="C97" s="45" t="s">
        <v>211</v>
      </c>
      <c r="D97" s="45" t="s">
        <v>194</v>
      </c>
      <c r="E97" s="39" t="s">
        <v>222</v>
      </c>
      <c r="F97" s="39"/>
      <c r="G97" s="24">
        <f t="shared" si="7"/>
        <v>0</v>
      </c>
      <c r="H97" s="24">
        <f t="shared" si="7"/>
        <v>0</v>
      </c>
      <c r="I97" s="24" t="e">
        <f>H97/G97*100</f>
        <v>#DIV/0!</v>
      </c>
    </row>
    <row r="98" spans="1:9" ht="24" hidden="1" x14ac:dyDescent="0.25">
      <c r="A98" s="44" t="s">
        <v>166</v>
      </c>
      <c r="B98" s="39">
        <v>251</v>
      </c>
      <c r="C98" s="45" t="s">
        <v>211</v>
      </c>
      <c r="D98" s="45" t="s">
        <v>194</v>
      </c>
      <c r="E98" s="39" t="s">
        <v>222</v>
      </c>
      <c r="F98" s="39">
        <v>240</v>
      </c>
      <c r="G98" s="24">
        <v>0</v>
      </c>
      <c r="H98" s="24">
        <v>0</v>
      </c>
      <c r="I98" s="24" t="e">
        <f>H98/G98*100</f>
        <v>#DIV/0!</v>
      </c>
    </row>
    <row r="99" spans="1:9" hidden="1" x14ac:dyDescent="0.25">
      <c r="A99" s="44"/>
      <c r="B99" s="39">
        <v>251</v>
      </c>
      <c r="C99" s="45" t="s">
        <v>211</v>
      </c>
      <c r="D99" s="45" t="s">
        <v>194</v>
      </c>
      <c r="E99" s="39"/>
      <c r="F99" s="39"/>
      <c r="G99" s="25"/>
      <c r="H99" s="25"/>
      <c r="I99" s="25"/>
    </row>
    <row r="100" spans="1:9" x14ac:dyDescent="0.25">
      <c r="A100" s="41" t="s">
        <v>82</v>
      </c>
      <c r="B100" s="42">
        <v>251</v>
      </c>
      <c r="C100" s="43" t="s">
        <v>195</v>
      </c>
      <c r="D100" s="43"/>
      <c r="E100" s="42"/>
      <c r="F100" s="42"/>
      <c r="G100" s="21">
        <f t="shared" ref="G100:H103" si="8">G101</f>
        <v>6</v>
      </c>
      <c r="H100" s="21">
        <f t="shared" si="8"/>
        <v>4</v>
      </c>
      <c r="I100" s="21">
        <f t="shared" ref="I100:I115" si="9">H100/G100*100</f>
        <v>66.666666666666657</v>
      </c>
    </row>
    <row r="101" spans="1:9" x14ac:dyDescent="0.25">
      <c r="A101" s="44" t="s">
        <v>83</v>
      </c>
      <c r="B101" s="39">
        <v>251</v>
      </c>
      <c r="C101" s="45" t="s">
        <v>195</v>
      </c>
      <c r="D101" s="45" t="s">
        <v>195</v>
      </c>
      <c r="E101" s="39"/>
      <c r="F101" s="39"/>
      <c r="G101" s="24">
        <f t="shared" si="8"/>
        <v>6</v>
      </c>
      <c r="H101" s="24">
        <f t="shared" si="8"/>
        <v>4</v>
      </c>
      <c r="I101" s="24">
        <f t="shared" si="9"/>
        <v>66.666666666666657</v>
      </c>
    </row>
    <row r="102" spans="1:9" ht="24" x14ac:dyDescent="0.25">
      <c r="A102" s="44" t="s">
        <v>170</v>
      </c>
      <c r="B102" s="39">
        <v>251</v>
      </c>
      <c r="C102" s="45" t="s">
        <v>195</v>
      </c>
      <c r="D102" s="45" t="s">
        <v>195</v>
      </c>
      <c r="E102" s="39" t="s">
        <v>171</v>
      </c>
      <c r="F102" s="39"/>
      <c r="G102" s="24">
        <f t="shared" si="8"/>
        <v>6</v>
      </c>
      <c r="H102" s="24">
        <f t="shared" si="8"/>
        <v>4</v>
      </c>
      <c r="I102" s="24">
        <f t="shared" si="9"/>
        <v>66.666666666666657</v>
      </c>
    </row>
    <row r="103" spans="1:9" x14ac:dyDescent="0.25">
      <c r="A103" s="44" t="s">
        <v>172</v>
      </c>
      <c r="B103" s="39">
        <v>251</v>
      </c>
      <c r="C103" s="45" t="s">
        <v>195</v>
      </c>
      <c r="D103" s="45" t="s">
        <v>195</v>
      </c>
      <c r="E103" s="39" t="s">
        <v>173</v>
      </c>
      <c r="F103" s="39"/>
      <c r="G103" s="24">
        <f t="shared" si="8"/>
        <v>6</v>
      </c>
      <c r="H103" s="24">
        <f t="shared" si="8"/>
        <v>4</v>
      </c>
      <c r="I103" s="24">
        <f t="shared" si="9"/>
        <v>66.666666666666657</v>
      </c>
    </row>
    <row r="104" spans="1:9" ht="24" x14ac:dyDescent="0.25">
      <c r="A104" s="53" t="s">
        <v>161</v>
      </c>
      <c r="B104" s="39">
        <v>251</v>
      </c>
      <c r="C104" s="45" t="s">
        <v>195</v>
      </c>
      <c r="D104" s="45" t="s">
        <v>195</v>
      </c>
      <c r="E104" s="39" t="s">
        <v>173</v>
      </c>
      <c r="F104" s="39">
        <v>240</v>
      </c>
      <c r="G104" s="24">
        <v>6</v>
      </c>
      <c r="H104" s="24">
        <v>4</v>
      </c>
      <c r="I104" s="24">
        <f t="shared" si="9"/>
        <v>66.666666666666657</v>
      </c>
    </row>
    <row r="105" spans="1:9" x14ac:dyDescent="0.25">
      <c r="A105" s="41" t="s">
        <v>84</v>
      </c>
      <c r="B105" s="42">
        <v>251</v>
      </c>
      <c r="C105" s="43" t="s">
        <v>196</v>
      </c>
      <c r="D105" s="43"/>
      <c r="E105" s="42"/>
      <c r="F105" s="42"/>
      <c r="G105" s="21">
        <f>G106</f>
        <v>80</v>
      </c>
      <c r="H105" s="21">
        <f>H106</f>
        <v>78.94</v>
      </c>
      <c r="I105" s="21">
        <f t="shared" si="9"/>
        <v>98.674999999999997</v>
      </c>
    </row>
    <row r="106" spans="1:9" x14ac:dyDescent="0.25">
      <c r="A106" s="44" t="s">
        <v>85</v>
      </c>
      <c r="B106" s="42">
        <v>251</v>
      </c>
      <c r="C106" s="43" t="s">
        <v>196</v>
      </c>
      <c r="D106" s="43" t="s">
        <v>189</v>
      </c>
      <c r="E106" s="42"/>
      <c r="F106" s="42"/>
      <c r="G106" s="24">
        <f>G107</f>
        <v>80</v>
      </c>
      <c r="H106" s="24">
        <f>H107</f>
        <v>78.94</v>
      </c>
      <c r="I106" s="24">
        <f t="shared" si="9"/>
        <v>98.674999999999997</v>
      </c>
    </row>
    <row r="107" spans="1:9" x14ac:dyDescent="0.25">
      <c r="A107" s="44" t="s">
        <v>174</v>
      </c>
      <c r="B107" s="39">
        <v>251</v>
      </c>
      <c r="C107" s="45" t="s">
        <v>196</v>
      </c>
      <c r="D107" s="45" t="s">
        <v>189</v>
      </c>
      <c r="E107" s="39" t="s">
        <v>175</v>
      </c>
      <c r="F107" s="39"/>
      <c r="G107" s="24">
        <f>G109+G111</f>
        <v>80</v>
      </c>
      <c r="H107" s="24">
        <f>H109+H111</f>
        <v>78.94</v>
      </c>
      <c r="I107" s="24">
        <f t="shared" si="9"/>
        <v>98.674999999999997</v>
      </c>
    </row>
    <row r="108" spans="1:9" x14ac:dyDescent="0.25">
      <c r="A108" s="44" t="s">
        <v>176</v>
      </c>
      <c r="B108" s="39">
        <v>251</v>
      </c>
      <c r="C108" s="45" t="s">
        <v>196</v>
      </c>
      <c r="D108" s="45" t="s">
        <v>189</v>
      </c>
      <c r="E108" s="39" t="s">
        <v>177</v>
      </c>
      <c r="F108" s="39"/>
      <c r="G108" s="24">
        <f>G109</f>
        <v>30</v>
      </c>
      <c r="H108" s="24">
        <f>H109</f>
        <v>28.94</v>
      </c>
      <c r="I108" s="24">
        <f t="shared" si="9"/>
        <v>96.466666666666669</v>
      </c>
    </row>
    <row r="109" spans="1:9" ht="24" x14ac:dyDescent="0.25">
      <c r="A109" s="44" t="s">
        <v>166</v>
      </c>
      <c r="B109" s="39">
        <v>251</v>
      </c>
      <c r="C109" s="45" t="s">
        <v>196</v>
      </c>
      <c r="D109" s="45" t="s">
        <v>189</v>
      </c>
      <c r="E109" s="39" t="s">
        <v>177</v>
      </c>
      <c r="F109" s="39">
        <v>240</v>
      </c>
      <c r="G109" s="24">
        <v>30</v>
      </c>
      <c r="H109" s="24">
        <v>28.94</v>
      </c>
      <c r="I109" s="24">
        <f t="shared" si="9"/>
        <v>96.466666666666669</v>
      </c>
    </row>
    <row r="110" spans="1:9" x14ac:dyDescent="0.25">
      <c r="A110" s="44" t="s">
        <v>139</v>
      </c>
      <c r="B110" s="39">
        <v>251</v>
      </c>
      <c r="C110" s="45" t="s">
        <v>196</v>
      </c>
      <c r="D110" s="45" t="s">
        <v>189</v>
      </c>
      <c r="E110" s="39" t="s">
        <v>178</v>
      </c>
      <c r="F110" s="39"/>
      <c r="G110" s="24">
        <f>G111</f>
        <v>50</v>
      </c>
      <c r="H110" s="24">
        <f>H111</f>
        <v>50</v>
      </c>
      <c r="I110" s="24">
        <f t="shared" si="9"/>
        <v>100</v>
      </c>
    </row>
    <row r="111" spans="1:9" ht="24" x14ac:dyDescent="0.25">
      <c r="A111" s="44" t="s">
        <v>166</v>
      </c>
      <c r="B111" s="39">
        <v>251</v>
      </c>
      <c r="C111" s="45" t="s">
        <v>196</v>
      </c>
      <c r="D111" s="45" t="s">
        <v>189</v>
      </c>
      <c r="E111" s="39" t="s">
        <v>178</v>
      </c>
      <c r="F111" s="39">
        <v>240</v>
      </c>
      <c r="G111" s="24">
        <v>50</v>
      </c>
      <c r="H111" s="24">
        <v>50</v>
      </c>
      <c r="I111" s="24">
        <f t="shared" si="9"/>
        <v>100</v>
      </c>
    </row>
    <row r="112" spans="1:9" x14ac:dyDescent="0.25">
      <c r="A112" s="41" t="s">
        <v>86</v>
      </c>
      <c r="B112" s="42">
        <v>251</v>
      </c>
      <c r="C112" s="43">
        <v>10</v>
      </c>
      <c r="D112" s="43"/>
      <c r="E112" s="42"/>
      <c r="F112" s="42"/>
      <c r="G112" s="21">
        <f>G113+G118</f>
        <v>218.9</v>
      </c>
      <c r="H112" s="21">
        <f>H113+H118</f>
        <v>207.86</v>
      </c>
      <c r="I112" s="21">
        <f t="shared" si="9"/>
        <v>94.956601187756974</v>
      </c>
    </row>
    <row r="113" spans="1:9" x14ac:dyDescent="0.25">
      <c r="A113" s="44" t="s">
        <v>179</v>
      </c>
      <c r="B113" s="42">
        <v>251</v>
      </c>
      <c r="C113" s="43">
        <v>10</v>
      </c>
      <c r="D113" s="43" t="s">
        <v>189</v>
      </c>
      <c r="E113" s="42"/>
      <c r="F113" s="42"/>
      <c r="G113" s="25">
        <f>G114</f>
        <v>204.9</v>
      </c>
      <c r="H113" s="24">
        <f>H114</f>
        <v>204.86</v>
      </c>
      <c r="I113" s="24">
        <f t="shared" si="9"/>
        <v>99.980478282088825</v>
      </c>
    </row>
    <row r="114" spans="1:9" ht="24" x14ac:dyDescent="0.25">
      <c r="A114" s="44" t="s">
        <v>180</v>
      </c>
      <c r="B114" s="39">
        <v>251</v>
      </c>
      <c r="C114" s="45">
        <v>10</v>
      </c>
      <c r="D114" s="45" t="s">
        <v>189</v>
      </c>
      <c r="E114" s="39" t="s">
        <v>181</v>
      </c>
      <c r="F114" s="39"/>
      <c r="G114" s="25">
        <f>G115</f>
        <v>204.9</v>
      </c>
      <c r="H114" s="24">
        <f>H115</f>
        <v>204.86</v>
      </c>
      <c r="I114" s="24">
        <f t="shared" si="9"/>
        <v>99.980478282088825</v>
      </c>
    </row>
    <row r="115" spans="1:9" ht="19.899999999999999" customHeight="1" x14ac:dyDescent="0.25">
      <c r="A115" s="68" t="s">
        <v>221</v>
      </c>
      <c r="B115" s="74">
        <v>251</v>
      </c>
      <c r="C115" s="76">
        <v>10</v>
      </c>
      <c r="D115" s="76" t="s">
        <v>189</v>
      </c>
      <c r="E115" s="74" t="s">
        <v>182</v>
      </c>
      <c r="F115" s="74"/>
      <c r="G115" s="77">
        <f>G117</f>
        <v>204.9</v>
      </c>
      <c r="H115" s="69">
        <f>H117</f>
        <v>204.86</v>
      </c>
      <c r="I115" s="69">
        <f t="shared" si="9"/>
        <v>99.980478282088825</v>
      </c>
    </row>
    <row r="116" spans="1:9" ht="15" hidden="1" customHeight="1" thickBot="1" x14ac:dyDescent="0.3">
      <c r="A116" s="68"/>
      <c r="B116" s="74"/>
      <c r="C116" s="76"/>
      <c r="D116" s="76"/>
      <c r="E116" s="74"/>
      <c r="F116" s="74"/>
      <c r="G116" s="77"/>
      <c r="H116" s="69"/>
      <c r="I116" s="69"/>
    </row>
    <row r="117" spans="1:9" x14ac:dyDescent="0.25">
      <c r="A117" s="44" t="s">
        <v>220</v>
      </c>
      <c r="B117" s="39">
        <v>251</v>
      </c>
      <c r="C117" s="45">
        <v>10</v>
      </c>
      <c r="D117" s="45" t="s">
        <v>189</v>
      </c>
      <c r="E117" s="39" t="s">
        <v>182</v>
      </c>
      <c r="F117" s="39">
        <v>310</v>
      </c>
      <c r="G117" s="25">
        <v>204.9</v>
      </c>
      <c r="H117" s="24">
        <v>204.86</v>
      </c>
      <c r="I117" s="24">
        <f>H117/G117*100</f>
        <v>99.980478282088825</v>
      </c>
    </row>
    <row r="118" spans="1:9" x14ac:dyDescent="0.25">
      <c r="A118" s="44" t="s">
        <v>214</v>
      </c>
      <c r="B118" s="39">
        <v>251</v>
      </c>
      <c r="C118" s="43" t="s">
        <v>213</v>
      </c>
      <c r="D118" s="43" t="s">
        <v>192</v>
      </c>
      <c r="E118" s="39"/>
      <c r="F118" s="39"/>
      <c r="G118" s="24">
        <f t="shared" ref="G118:H120" si="10">G119</f>
        <v>14</v>
      </c>
      <c r="H118" s="24">
        <f t="shared" si="10"/>
        <v>3</v>
      </c>
      <c r="I118" s="24">
        <f>H118/G118*100</f>
        <v>21.428571428571427</v>
      </c>
    </row>
    <row r="119" spans="1:9" x14ac:dyDescent="0.25">
      <c r="A119" s="44" t="s">
        <v>214</v>
      </c>
      <c r="B119" s="39">
        <v>251</v>
      </c>
      <c r="C119" s="45" t="s">
        <v>213</v>
      </c>
      <c r="D119" s="45" t="s">
        <v>192</v>
      </c>
      <c r="E119" s="39">
        <v>80000000000</v>
      </c>
      <c r="F119" s="39"/>
      <c r="G119" s="24">
        <f t="shared" si="10"/>
        <v>14</v>
      </c>
      <c r="H119" s="24">
        <f t="shared" si="10"/>
        <v>3</v>
      </c>
      <c r="I119" s="24">
        <f>H119/G119*100</f>
        <v>21.428571428571427</v>
      </c>
    </row>
    <row r="120" spans="1:9" x14ac:dyDescent="0.25">
      <c r="A120" s="44" t="s">
        <v>218</v>
      </c>
      <c r="B120" s="39">
        <v>251</v>
      </c>
      <c r="C120" s="45" t="s">
        <v>213</v>
      </c>
      <c r="D120" s="45" t="s">
        <v>192</v>
      </c>
      <c r="E120" s="39">
        <v>80000021610</v>
      </c>
      <c r="F120" s="39"/>
      <c r="G120" s="24">
        <f t="shared" si="10"/>
        <v>14</v>
      </c>
      <c r="H120" s="24">
        <f t="shared" si="10"/>
        <v>3</v>
      </c>
      <c r="I120" s="24">
        <f>H120/G120*100</f>
        <v>21.428571428571427</v>
      </c>
    </row>
    <row r="121" spans="1:9" x14ac:dyDescent="0.25">
      <c r="A121" s="44" t="s">
        <v>219</v>
      </c>
      <c r="B121" s="39">
        <v>251</v>
      </c>
      <c r="C121" s="45" t="s">
        <v>213</v>
      </c>
      <c r="D121" s="45" t="s">
        <v>192</v>
      </c>
      <c r="E121" s="39">
        <v>80000021610</v>
      </c>
      <c r="F121" s="39">
        <v>240</v>
      </c>
      <c r="G121" s="24">
        <v>14</v>
      </c>
      <c r="H121" s="24">
        <v>3</v>
      </c>
      <c r="I121" s="24">
        <f>H121/G121*100</f>
        <v>21.428571428571427</v>
      </c>
    </row>
    <row r="122" spans="1:9" x14ac:dyDescent="0.25">
      <c r="A122" s="41" t="s">
        <v>183</v>
      </c>
      <c r="B122" s="42">
        <v>251</v>
      </c>
      <c r="C122" s="43">
        <v>11</v>
      </c>
      <c r="D122" s="43"/>
      <c r="E122" s="42"/>
      <c r="F122" s="42"/>
      <c r="G122" s="21">
        <f>G124+G128</f>
        <v>115</v>
      </c>
      <c r="H122" s="21">
        <f>H123+H128</f>
        <v>115</v>
      </c>
      <c r="I122" s="21">
        <f>G122/H122*100</f>
        <v>100</v>
      </c>
    </row>
    <row r="123" spans="1:9" x14ac:dyDescent="0.25">
      <c r="A123" s="44" t="s">
        <v>89</v>
      </c>
      <c r="B123" s="39">
        <v>251</v>
      </c>
      <c r="C123" s="45">
        <v>11</v>
      </c>
      <c r="D123" s="45" t="s">
        <v>194</v>
      </c>
      <c r="E123" s="39"/>
      <c r="F123" s="39"/>
      <c r="G123" s="24">
        <f t="shared" ref="G123:H125" si="11">G124</f>
        <v>15</v>
      </c>
      <c r="H123" s="24">
        <f t="shared" si="11"/>
        <v>15</v>
      </c>
      <c r="I123" s="24">
        <f>G123/H123*100</f>
        <v>100</v>
      </c>
    </row>
    <row r="124" spans="1:9" ht="18.600000000000001" customHeight="1" x14ac:dyDescent="0.25">
      <c r="A124" s="44" t="s">
        <v>184</v>
      </c>
      <c r="B124" s="39">
        <v>251</v>
      </c>
      <c r="C124" s="45">
        <v>11</v>
      </c>
      <c r="D124" s="45" t="s">
        <v>194</v>
      </c>
      <c r="E124" s="39" t="s">
        <v>185</v>
      </c>
      <c r="F124" s="39"/>
      <c r="G124" s="24">
        <f t="shared" si="11"/>
        <v>15</v>
      </c>
      <c r="H124" s="24">
        <f t="shared" si="11"/>
        <v>15</v>
      </c>
      <c r="I124" s="24">
        <f>H124/G124*100</f>
        <v>100</v>
      </c>
    </row>
    <row r="125" spans="1:9" ht="24" x14ac:dyDescent="0.25">
      <c r="A125" s="44" t="s">
        <v>186</v>
      </c>
      <c r="B125" s="39">
        <v>251</v>
      </c>
      <c r="C125" s="45">
        <v>11</v>
      </c>
      <c r="D125" s="45" t="s">
        <v>194</v>
      </c>
      <c r="E125" s="39" t="s">
        <v>187</v>
      </c>
      <c r="F125" s="39"/>
      <c r="G125" s="24">
        <f t="shared" si="11"/>
        <v>15</v>
      </c>
      <c r="H125" s="24">
        <f t="shared" si="11"/>
        <v>15</v>
      </c>
      <c r="I125" s="24">
        <f>H125/G125*100</f>
        <v>100</v>
      </c>
    </row>
    <row r="126" spans="1:9" ht="23.25" customHeight="1" x14ac:dyDescent="0.25">
      <c r="A126" s="68" t="s">
        <v>161</v>
      </c>
      <c r="B126" s="74">
        <v>251</v>
      </c>
      <c r="C126" s="76">
        <v>11</v>
      </c>
      <c r="D126" s="76" t="s">
        <v>194</v>
      </c>
      <c r="E126" s="74" t="s">
        <v>187</v>
      </c>
      <c r="F126" s="74">
        <v>240</v>
      </c>
      <c r="G126" s="69">
        <v>15</v>
      </c>
      <c r="H126" s="69">
        <v>15</v>
      </c>
      <c r="I126" s="69">
        <f>H126/G126*100</f>
        <v>100</v>
      </c>
    </row>
    <row r="127" spans="1:9" ht="12" customHeight="1" x14ac:dyDescent="0.25">
      <c r="A127" s="68"/>
      <c r="B127" s="74"/>
      <c r="C127" s="76"/>
      <c r="D127" s="76"/>
      <c r="E127" s="74"/>
      <c r="F127" s="74"/>
      <c r="G127" s="69"/>
      <c r="H127" s="69"/>
      <c r="I127" s="69"/>
    </row>
    <row r="128" spans="1:9" ht="27" customHeight="1" x14ac:dyDescent="0.25">
      <c r="A128" s="54" t="s">
        <v>273</v>
      </c>
      <c r="B128" s="39">
        <v>251</v>
      </c>
      <c r="C128" s="55" t="s">
        <v>274</v>
      </c>
      <c r="D128" s="55" t="s">
        <v>194</v>
      </c>
      <c r="E128" s="56" t="s">
        <v>275</v>
      </c>
      <c r="F128" s="56"/>
      <c r="G128" s="24">
        <f>G129</f>
        <v>100</v>
      </c>
      <c r="H128" s="24">
        <f>H129</f>
        <v>100</v>
      </c>
      <c r="I128" s="24">
        <f>H128/G128*100</f>
        <v>100</v>
      </c>
    </row>
    <row r="129" spans="1:9" ht="27.75" customHeight="1" x14ac:dyDescent="0.25">
      <c r="A129" s="54" t="s">
        <v>119</v>
      </c>
      <c r="B129" s="39">
        <v>251</v>
      </c>
      <c r="C129" s="55" t="s">
        <v>274</v>
      </c>
      <c r="D129" s="55" t="s">
        <v>194</v>
      </c>
      <c r="E129" s="56" t="s">
        <v>275</v>
      </c>
      <c r="F129" s="56">
        <v>240</v>
      </c>
      <c r="G129" s="24">
        <v>100</v>
      </c>
      <c r="H129" s="24">
        <v>100</v>
      </c>
      <c r="I129" s="24">
        <f>H129/G129*100</f>
        <v>100</v>
      </c>
    </row>
    <row r="130" spans="1:9" ht="21" customHeight="1" x14ac:dyDescent="0.25">
      <c r="A130" s="41" t="s">
        <v>188</v>
      </c>
      <c r="B130" s="39"/>
      <c r="C130" s="42"/>
      <c r="D130" s="42"/>
      <c r="E130" s="42"/>
      <c r="F130" s="42"/>
      <c r="G130" s="21">
        <f>G8+G48+G54+G63+G75+G94+G100+G105+G112+G122</f>
        <v>5294.5</v>
      </c>
      <c r="H130" s="21">
        <f>H8+H48+H54+H63+H75+H94+H100+H105+H112+H122</f>
        <v>4898.4599999999991</v>
      </c>
      <c r="I130" s="21">
        <f>H130/G130*100</f>
        <v>92.519784682217377</v>
      </c>
    </row>
    <row r="131" spans="1:9" x14ac:dyDescent="0.25">
      <c r="H131" s="17"/>
    </row>
    <row r="132" spans="1:9" x14ac:dyDescent="0.25">
      <c r="H132" s="5"/>
    </row>
  </sheetData>
  <sheetProtection algorithmName="SHA-512" hashValue="b15gXQUKH+kqK+F8RiwCBrYphPbQ7Jztc6oB8RJbqTEb9swwno36u8JToOu/fhhxytwTFqYtuxvMmKr8XV/3bA==" saltValue="+QU0rYzymWh2E1VMqdtC/A==" spinCount="100000" sheet="1" objects="1" scenarios="1"/>
  <mergeCells count="75">
    <mergeCell ref="A9:A10"/>
    <mergeCell ref="E9:E10"/>
    <mergeCell ref="F9:F10"/>
    <mergeCell ref="I9:I10"/>
    <mergeCell ref="C11:C12"/>
    <mergeCell ref="D11:D12"/>
    <mergeCell ref="E11:E12"/>
    <mergeCell ref="F11:F12"/>
    <mergeCell ref="B9:B10"/>
    <mergeCell ref="C9:C10"/>
    <mergeCell ref="D9:D10"/>
    <mergeCell ref="G9:G10"/>
    <mergeCell ref="H9:H10"/>
    <mergeCell ref="B11:B12"/>
    <mergeCell ref="I58:I59"/>
    <mergeCell ref="H58:H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D58:D59"/>
    <mergeCell ref="A115:A116"/>
    <mergeCell ref="B115:B116"/>
    <mergeCell ref="A69:A70"/>
    <mergeCell ref="B69:B70"/>
    <mergeCell ref="F69:F70"/>
    <mergeCell ref="C69:C70"/>
    <mergeCell ref="D69:D70"/>
    <mergeCell ref="E69:E70"/>
    <mergeCell ref="A86:A87"/>
    <mergeCell ref="B86:B87"/>
    <mergeCell ref="C86:C87"/>
    <mergeCell ref="D86:D87"/>
    <mergeCell ref="E86:E87"/>
    <mergeCell ref="D115:D116"/>
    <mergeCell ref="E115:E116"/>
    <mergeCell ref="A126:A127"/>
    <mergeCell ref="B126:B127"/>
    <mergeCell ref="C126:C127"/>
    <mergeCell ref="D126:D127"/>
    <mergeCell ref="E126:E127"/>
    <mergeCell ref="I126:I127"/>
    <mergeCell ref="G115:G116"/>
    <mergeCell ref="H115:H116"/>
    <mergeCell ref="I115:I116"/>
    <mergeCell ref="F126:F127"/>
    <mergeCell ref="G86:G87"/>
    <mergeCell ref="F115:F116"/>
    <mergeCell ref="I69:I70"/>
    <mergeCell ref="H86:H87"/>
    <mergeCell ref="I86:I87"/>
    <mergeCell ref="F86:F87"/>
    <mergeCell ref="G69:G70"/>
    <mergeCell ref="H69:H70"/>
    <mergeCell ref="A2:I2"/>
    <mergeCell ref="A11:A12"/>
    <mergeCell ref="G126:G127"/>
    <mergeCell ref="H126:H127"/>
    <mergeCell ref="H1:I1"/>
    <mergeCell ref="A3:I3"/>
    <mergeCell ref="E58:E59"/>
    <mergeCell ref="F58:F59"/>
    <mergeCell ref="G58:G59"/>
    <mergeCell ref="G11:G12"/>
    <mergeCell ref="H11:H12"/>
    <mergeCell ref="I11:I12"/>
    <mergeCell ref="A58:A59"/>
    <mergeCell ref="B58:B59"/>
    <mergeCell ref="C58:C59"/>
    <mergeCell ref="C115:C116"/>
  </mergeCells>
  <pageMargins left="0.70866141732283472" right="0.70866141732283472" top="0.55118110236220474" bottom="0.55118110236220474" header="0.31496062992125984" footer="0.31496062992125984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3" workbookViewId="0">
      <selection activeCell="E31" sqref="E31"/>
    </sheetView>
  </sheetViews>
  <sheetFormatPr defaultRowHeight="15" x14ac:dyDescent="0.25"/>
  <cols>
    <col min="1" max="1" width="42.28515625" customWidth="1"/>
  </cols>
  <sheetData>
    <row r="1" spans="1:6" ht="25.15" customHeight="1" x14ac:dyDescent="0.25">
      <c r="E1" s="82" t="s">
        <v>288</v>
      </c>
      <c r="F1" s="83"/>
    </row>
    <row r="2" spans="1:6" ht="39.75" customHeight="1" x14ac:dyDescent="0.25">
      <c r="A2" s="67" t="s">
        <v>282</v>
      </c>
      <c r="B2" s="67"/>
      <c r="C2" s="67"/>
      <c r="D2" s="67"/>
      <c r="E2" s="67"/>
      <c r="F2" s="67"/>
    </row>
    <row r="3" spans="1:6" ht="31.5" customHeight="1" x14ac:dyDescent="0.25">
      <c r="A3" s="72" t="s">
        <v>263</v>
      </c>
      <c r="B3" s="72"/>
      <c r="C3" s="72"/>
      <c r="D3" s="72"/>
      <c r="E3" s="72"/>
      <c r="F3" s="72"/>
    </row>
    <row r="5" spans="1:6" ht="14.45" customHeight="1" x14ac:dyDescent="0.25">
      <c r="A5" s="65" t="s">
        <v>70</v>
      </c>
      <c r="B5" s="65" t="s">
        <v>71</v>
      </c>
      <c r="C5" s="65" t="s">
        <v>72</v>
      </c>
      <c r="D5" s="65" t="s">
        <v>52</v>
      </c>
      <c r="E5" s="65" t="s">
        <v>1</v>
      </c>
      <c r="F5" s="65" t="s">
        <v>2</v>
      </c>
    </row>
    <row r="6" spans="1:6" ht="30" customHeight="1" x14ac:dyDescent="0.25">
      <c r="A6" s="65"/>
      <c r="B6" s="65"/>
      <c r="C6" s="65"/>
      <c r="D6" s="66"/>
      <c r="E6" s="66"/>
      <c r="F6" s="65"/>
    </row>
    <row r="7" spans="1:6" ht="19.899999999999999" customHeight="1" x14ac:dyDescent="0.25">
      <c r="A7" s="57" t="s">
        <v>73</v>
      </c>
      <c r="B7" s="58" t="s">
        <v>189</v>
      </c>
      <c r="C7" s="58" t="s">
        <v>197</v>
      </c>
      <c r="D7" s="21">
        <f>D8+D9+D10+D11</f>
        <v>2297.7000000000003</v>
      </c>
      <c r="E7" s="21">
        <f>E8+E9+E11</f>
        <v>2100.87</v>
      </c>
      <c r="F7" s="21">
        <f>E7/D7*100</f>
        <v>91.433607520564024</v>
      </c>
    </row>
    <row r="8" spans="1:6" ht="36" customHeight="1" x14ac:dyDescent="0.25">
      <c r="A8" s="29" t="s">
        <v>208</v>
      </c>
      <c r="B8" s="59" t="s">
        <v>189</v>
      </c>
      <c r="C8" s="59" t="s">
        <v>190</v>
      </c>
      <c r="D8" s="24">
        <v>761</v>
      </c>
      <c r="E8" s="24">
        <v>760.98</v>
      </c>
      <c r="F8" s="24">
        <f>E8/D8*100</f>
        <v>99.997371879106439</v>
      </c>
    </row>
    <row r="9" spans="1:6" ht="48" customHeight="1" x14ac:dyDescent="0.25">
      <c r="A9" s="44" t="s">
        <v>209</v>
      </c>
      <c r="B9" s="60" t="s">
        <v>189</v>
      </c>
      <c r="C9" s="60" t="s">
        <v>191</v>
      </c>
      <c r="D9" s="32">
        <v>1508.4</v>
      </c>
      <c r="E9" s="24">
        <v>1331.59</v>
      </c>
      <c r="F9" s="24">
        <v>99.3</v>
      </c>
    </row>
    <row r="10" spans="1:6" ht="19.899999999999999" customHeight="1" x14ac:dyDescent="0.25">
      <c r="A10" s="44" t="s">
        <v>276</v>
      </c>
      <c r="B10" s="60" t="s">
        <v>189</v>
      </c>
      <c r="C10" s="60" t="s">
        <v>274</v>
      </c>
      <c r="D10" s="32">
        <v>20</v>
      </c>
      <c r="E10" s="24">
        <v>0</v>
      </c>
      <c r="F10" s="24">
        <v>99.3</v>
      </c>
    </row>
    <row r="11" spans="1:6" ht="19.899999999999999" customHeight="1" x14ac:dyDescent="0.25">
      <c r="A11" s="44" t="s">
        <v>74</v>
      </c>
      <c r="B11" s="60" t="s">
        <v>189</v>
      </c>
      <c r="C11" s="60">
        <v>13</v>
      </c>
      <c r="D11" s="24">
        <v>8.3000000000000007</v>
      </c>
      <c r="E11" s="24">
        <v>8.3000000000000007</v>
      </c>
      <c r="F11" s="24">
        <v>100</v>
      </c>
    </row>
    <row r="12" spans="1:6" s="3" customFormat="1" ht="19.899999999999999" customHeight="1" x14ac:dyDescent="0.25">
      <c r="A12" s="41" t="s">
        <v>75</v>
      </c>
      <c r="B12" s="61" t="s">
        <v>190</v>
      </c>
      <c r="C12" s="61" t="s">
        <v>197</v>
      </c>
      <c r="D12" s="21">
        <f>D13</f>
        <v>113.4</v>
      </c>
      <c r="E12" s="21">
        <f>E13</f>
        <v>113.4</v>
      </c>
      <c r="F12" s="21">
        <v>100</v>
      </c>
    </row>
    <row r="13" spans="1:6" ht="19.899999999999999" customHeight="1" x14ac:dyDescent="0.25">
      <c r="A13" s="44" t="s">
        <v>76</v>
      </c>
      <c r="B13" s="60" t="s">
        <v>190</v>
      </c>
      <c r="C13" s="60" t="s">
        <v>192</v>
      </c>
      <c r="D13" s="24">
        <v>113.4</v>
      </c>
      <c r="E13" s="24">
        <v>113.4</v>
      </c>
      <c r="F13" s="24">
        <v>100</v>
      </c>
    </row>
    <row r="14" spans="1:6" ht="25.9" customHeight="1" x14ac:dyDescent="0.25">
      <c r="A14" s="41" t="s">
        <v>77</v>
      </c>
      <c r="B14" s="61" t="s">
        <v>192</v>
      </c>
      <c r="C14" s="61" t="s">
        <v>197</v>
      </c>
      <c r="D14" s="21">
        <f>D15</f>
        <v>149</v>
      </c>
      <c r="E14" s="21">
        <f>E15</f>
        <v>113.4</v>
      </c>
      <c r="F14" s="21">
        <f>E14/D14*100</f>
        <v>76.107382550335572</v>
      </c>
    </row>
    <row r="15" spans="1:6" ht="36.6" customHeight="1" x14ac:dyDescent="0.25">
      <c r="A15" s="44" t="s">
        <v>260</v>
      </c>
      <c r="B15" s="60" t="s">
        <v>192</v>
      </c>
      <c r="C15" s="60">
        <v>10</v>
      </c>
      <c r="D15" s="24">
        <v>149</v>
      </c>
      <c r="E15" s="24">
        <v>113.4</v>
      </c>
      <c r="F15" s="24">
        <f>E15/D15*100</f>
        <v>76.107382550335572</v>
      </c>
    </row>
    <row r="16" spans="1:6" ht="19.899999999999999" customHeight="1" x14ac:dyDescent="0.25">
      <c r="A16" s="41" t="s">
        <v>78</v>
      </c>
      <c r="B16" s="61" t="s">
        <v>191</v>
      </c>
      <c r="C16" s="61" t="s">
        <v>197</v>
      </c>
      <c r="D16" s="21">
        <f>D18</f>
        <v>893.7</v>
      </c>
      <c r="E16" s="21">
        <f>E18</f>
        <v>893.36</v>
      </c>
      <c r="F16" s="21">
        <f>E16/D16*100</f>
        <v>99.961955913617544</v>
      </c>
    </row>
    <row r="17" spans="1:6" ht="19.899999999999999" customHeight="1" x14ac:dyDescent="0.25">
      <c r="A17" s="44" t="s">
        <v>79</v>
      </c>
      <c r="B17" s="60">
        <v>4</v>
      </c>
      <c r="C17" s="60">
        <v>1</v>
      </c>
      <c r="D17" s="24"/>
      <c r="E17" s="24"/>
      <c r="F17" s="24"/>
    </row>
    <row r="18" spans="1:6" ht="19.899999999999999" customHeight="1" x14ac:dyDescent="0.25">
      <c r="A18" s="44" t="s">
        <v>261</v>
      </c>
      <c r="B18" s="60" t="s">
        <v>191</v>
      </c>
      <c r="C18" s="60" t="s">
        <v>193</v>
      </c>
      <c r="D18" s="24">
        <v>893.7</v>
      </c>
      <c r="E18" s="24">
        <v>893.36</v>
      </c>
      <c r="F18" s="24">
        <f>E18/D18*100</f>
        <v>99.961955913617544</v>
      </c>
    </row>
    <row r="19" spans="1:6" ht="19.899999999999999" customHeight="1" x14ac:dyDescent="0.25">
      <c r="A19" s="41" t="s">
        <v>80</v>
      </c>
      <c r="B19" s="61" t="s">
        <v>194</v>
      </c>
      <c r="C19" s="61" t="s">
        <v>197</v>
      </c>
      <c r="D19" s="21">
        <f>D20</f>
        <v>1420.8</v>
      </c>
      <c r="E19" s="21">
        <f>E20</f>
        <v>1271.68</v>
      </c>
      <c r="F19" s="21">
        <f>E19/D19*100</f>
        <v>89.50450450450451</v>
      </c>
    </row>
    <row r="20" spans="1:6" ht="19.899999999999999" customHeight="1" x14ac:dyDescent="0.25">
      <c r="A20" s="44" t="s">
        <v>81</v>
      </c>
      <c r="B20" s="60" t="s">
        <v>194</v>
      </c>
      <c r="C20" s="60" t="s">
        <v>192</v>
      </c>
      <c r="D20" s="24">
        <v>1420.8</v>
      </c>
      <c r="E20" s="24">
        <v>1271.68</v>
      </c>
      <c r="F20" s="24">
        <f>E20/D20*100</f>
        <v>89.50450450450451</v>
      </c>
    </row>
    <row r="21" spans="1:6" s="3" customFormat="1" ht="19.899999999999999" customHeight="1" x14ac:dyDescent="0.25">
      <c r="A21" s="41" t="s">
        <v>82</v>
      </c>
      <c r="B21" s="61" t="s">
        <v>195</v>
      </c>
      <c r="C21" s="61" t="s">
        <v>197</v>
      </c>
      <c r="D21" s="21">
        <f>D22</f>
        <v>6</v>
      </c>
      <c r="E21" s="21">
        <f>E22</f>
        <v>4</v>
      </c>
      <c r="F21" s="21">
        <f>F22</f>
        <v>66.666666666666657</v>
      </c>
    </row>
    <row r="22" spans="1:6" ht="19.899999999999999" customHeight="1" x14ac:dyDescent="0.25">
      <c r="A22" s="44" t="s">
        <v>83</v>
      </c>
      <c r="B22" s="60" t="s">
        <v>195</v>
      </c>
      <c r="C22" s="60" t="s">
        <v>195</v>
      </c>
      <c r="D22" s="24">
        <v>6</v>
      </c>
      <c r="E22" s="24">
        <v>4</v>
      </c>
      <c r="F22" s="24">
        <f>E22/D22*100</f>
        <v>66.666666666666657</v>
      </c>
    </row>
    <row r="23" spans="1:6" s="3" customFormat="1" ht="19.899999999999999" customHeight="1" x14ac:dyDescent="0.25">
      <c r="A23" s="41" t="s">
        <v>84</v>
      </c>
      <c r="B23" s="61" t="s">
        <v>196</v>
      </c>
      <c r="C23" s="61" t="s">
        <v>197</v>
      </c>
      <c r="D23" s="21">
        <f>D24</f>
        <v>80</v>
      </c>
      <c r="E23" s="21">
        <f>E24</f>
        <v>78.94</v>
      </c>
      <c r="F23" s="21">
        <f>F24</f>
        <v>98.674999999999997</v>
      </c>
    </row>
    <row r="24" spans="1:6" ht="19.899999999999999" customHeight="1" x14ac:dyDescent="0.25">
      <c r="A24" s="44" t="s">
        <v>85</v>
      </c>
      <c r="B24" s="60" t="s">
        <v>196</v>
      </c>
      <c r="C24" s="60" t="s">
        <v>189</v>
      </c>
      <c r="D24" s="24">
        <v>80</v>
      </c>
      <c r="E24" s="24">
        <v>78.94</v>
      </c>
      <c r="F24" s="24">
        <f>E24/D24*100</f>
        <v>98.674999999999997</v>
      </c>
    </row>
    <row r="25" spans="1:6" ht="19.899999999999999" customHeight="1" x14ac:dyDescent="0.25">
      <c r="A25" s="41" t="s">
        <v>86</v>
      </c>
      <c r="B25" s="61">
        <v>10</v>
      </c>
      <c r="C25" s="61" t="s">
        <v>197</v>
      </c>
      <c r="D25" s="21">
        <f>D26+D27</f>
        <v>218.9</v>
      </c>
      <c r="E25" s="21">
        <f>E26+E27</f>
        <v>207.86</v>
      </c>
      <c r="F25" s="21">
        <v>100</v>
      </c>
    </row>
    <row r="26" spans="1:6" ht="19.899999999999999" customHeight="1" x14ac:dyDescent="0.25">
      <c r="A26" s="44" t="s">
        <v>87</v>
      </c>
      <c r="B26" s="60">
        <v>10</v>
      </c>
      <c r="C26" s="60" t="s">
        <v>189</v>
      </c>
      <c r="D26" s="24">
        <v>204.9</v>
      </c>
      <c r="E26" s="24">
        <v>204.86</v>
      </c>
      <c r="F26" s="24">
        <f>E26/D26*100</f>
        <v>99.980478282088825</v>
      </c>
    </row>
    <row r="27" spans="1:6" ht="19.899999999999999" customHeight="1" x14ac:dyDescent="0.25">
      <c r="A27" s="44" t="s">
        <v>214</v>
      </c>
      <c r="B27" s="60" t="s">
        <v>213</v>
      </c>
      <c r="C27" s="60" t="s">
        <v>192</v>
      </c>
      <c r="D27" s="24">
        <v>14</v>
      </c>
      <c r="E27" s="24">
        <v>3</v>
      </c>
      <c r="F27" s="24">
        <f>E27/D27*100</f>
        <v>21.428571428571427</v>
      </c>
    </row>
    <row r="28" spans="1:6" ht="19.899999999999999" customHeight="1" x14ac:dyDescent="0.25">
      <c r="A28" s="41" t="s">
        <v>88</v>
      </c>
      <c r="B28" s="61">
        <v>11</v>
      </c>
      <c r="C28" s="61" t="s">
        <v>197</v>
      </c>
      <c r="D28" s="21">
        <f>D29</f>
        <v>115</v>
      </c>
      <c r="E28" s="21">
        <f>E29</f>
        <v>115</v>
      </c>
      <c r="F28" s="21">
        <f>E28/D28*100</f>
        <v>100</v>
      </c>
    </row>
    <row r="29" spans="1:6" ht="26.45" customHeight="1" x14ac:dyDescent="0.25">
      <c r="A29" s="44" t="s">
        <v>89</v>
      </c>
      <c r="B29" s="60">
        <v>11</v>
      </c>
      <c r="C29" s="60" t="s">
        <v>194</v>
      </c>
      <c r="D29" s="24">
        <v>115</v>
      </c>
      <c r="E29" s="24">
        <v>115</v>
      </c>
      <c r="F29" s="24">
        <f>E29/D29*100</f>
        <v>100</v>
      </c>
    </row>
    <row r="30" spans="1:6" ht="19.899999999999999" customHeight="1" x14ac:dyDescent="0.25">
      <c r="A30" s="41" t="s">
        <v>90</v>
      </c>
      <c r="B30" s="19"/>
      <c r="C30" s="19"/>
      <c r="D30" s="33">
        <f>D7+D12+D14+D16+D19+D21+D23+D25+D28</f>
        <v>5294.5</v>
      </c>
      <c r="E30" s="21">
        <f>E7+E12+E14+E16+E19+E21+E23+E25+E28</f>
        <v>4898.5099999999993</v>
      </c>
      <c r="F30" s="21">
        <f>E30/D30*100</f>
        <v>92.52072905845688</v>
      </c>
    </row>
    <row r="31" spans="1:6" x14ac:dyDescent="0.25">
      <c r="D31" s="5"/>
      <c r="E31" s="5"/>
    </row>
  </sheetData>
  <sheetProtection algorithmName="SHA-512" hashValue="ztVWBI/fvjVLV8I2TZKOpvWNwpX0aXjtlBjTeMM5GDPi5FOV34lS6aDUEHGunEQvd53ScJ6tmLE/WNcTBCBjug==" saltValue="3ndKxkpvmKwNB980kcmKgg==" spinCount="100000" sheet="1" objects="1" scenarios="1"/>
  <mergeCells count="9">
    <mergeCell ref="E1:F1"/>
    <mergeCell ref="A3:F3"/>
    <mergeCell ref="A5:A6"/>
    <mergeCell ref="B5:B6"/>
    <mergeCell ref="C5:C6"/>
    <mergeCell ref="F5:F6"/>
    <mergeCell ref="D5:D6"/>
    <mergeCell ref="E5:E6"/>
    <mergeCell ref="A2:F2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:E3"/>
    </sheetView>
  </sheetViews>
  <sheetFormatPr defaultRowHeight="15" x14ac:dyDescent="0.25"/>
  <cols>
    <col min="1" max="1" width="24.85546875" customWidth="1"/>
    <col min="2" max="2" width="23.140625" customWidth="1"/>
    <col min="3" max="3" width="12.85546875" customWidth="1"/>
    <col min="4" max="4" width="13.140625" customWidth="1"/>
    <col min="5" max="5" width="11.42578125" customWidth="1"/>
  </cols>
  <sheetData>
    <row r="1" spans="1:5" ht="27.75" customHeight="1" x14ac:dyDescent="0.25">
      <c r="D1" s="84" t="s">
        <v>287</v>
      </c>
      <c r="E1" s="85"/>
    </row>
    <row r="2" spans="1:5" ht="27.75" customHeight="1" x14ac:dyDescent="0.25">
      <c r="A2" s="67" t="s">
        <v>286</v>
      </c>
      <c r="B2" s="67"/>
      <c r="C2" s="67"/>
      <c r="D2" s="67"/>
      <c r="E2" s="67"/>
    </row>
    <row r="3" spans="1:5" ht="46.5" customHeight="1" thickBot="1" x14ac:dyDescent="0.3">
      <c r="A3" s="86" t="s">
        <v>252</v>
      </c>
      <c r="B3" s="86"/>
      <c r="C3" s="86"/>
      <c r="D3" s="86"/>
      <c r="E3" s="86"/>
    </row>
    <row r="4" spans="1:5" x14ac:dyDescent="0.25">
      <c r="A4" s="87" t="s">
        <v>230</v>
      </c>
      <c r="B4" s="87" t="s">
        <v>231</v>
      </c>
      <c r="C4" s="87" t="s">
        <v>52</v>
      </c>
      <c r="D4" s="87" t="s">
        <v>1</v>
      </c>
      <c r="E4" s="87" t="s">
        <v>290</v>
      </c>
    </row>
    <row r="5" spans="1:5" ht="40.15" customHeight="1" thickBot="1" x14ac:dyDescent="0.3">
      <c r="A5" s="88"/>
      <c r="B5" s="88"/>
      <c r="C5" s="89"/>
      <c r="D5" s="89"/>
      <c r="E5" s="89"/>
    </row>
    <row r="6" spans="1:5" ht="47.45" customHeight="1" thickBot="1" x14ac:dyDescent="0.3">
      <c r="A6" s="6" t="s">
        <v>232</v>
      </c>
      <c r="B6" s="9" t="s">
        <v>233</v>
      </c>
      <c r="C6" s="7">
        <f>C7</f>
        <v>-44.300000000000182</v>
      </c>
      <c r="D6" s="7">
        <f>D7</f>
        <v>-211.90000000000055</v>
      </c>
      <c r="E6" s="16">
        <f>D6/C6*100</f>
        <v>478.32957110609408</v>
      </c>
    </row>
    <row r="7" spans="1:5" ht="43.15" customHeight="1" thickBot="1" x14ac:dyDescent="0.3">
      <c r="A7" s="6" t="s">
        <v>234</v>
      </c>
      <c r="B7" s="9" t="s">
        <v>235</v>
      </c>
      <c r="C7" s="7">
        <f>C8+C12</f>
        <v>-44.300000000000182</v>
      </c>
      <c r="D7" s="7">
        <f>D8+D12</f>
        <v>-211.90000000000055</v>
      </c>
      <c r="E7" s="16">
        <f t="shared" ref="E7:E15" si="0">D7/C7*100</f>
        <v>478.32957110609408</v>
      </c>
    </row>
    <row r="8" spans="1:5" ht="40.5" customHeight="1" thickBot="1" x14ac:dyDescent="0.3">
      <c r="A8" s="8" t="s">
        <v>236</v>
      </c>
      <c r="B8" s="10" t="s">
        <v>237</v>
      </c>
      <c r="C8" s="7">
        <f t="shared" ref="C8:D10" si="1">C9</f>
        <v>-5338.8</v>
      </c>
      <c r="D8" s="7">
        <f t="shared" si="1"/>
        <v>-5259.6</v>
      </c>
      <c r="E8" s="16">
        <f t="shared" si="0"/>
        <v>98.516520566419416</v>
      </c>
    </row>
    <row r="9" spans="1:5" ht="33" customHeight="1" thickBot="1" x14ac:dyDescent="0.3">
      <c r="A9" s="8" t="s">
        <v>238</v>
      </c>
      <c r="B9" s="10" t="s">
        <v>239</v>
      </c>
      <c r="C9" s="7">
        <f t="shared" si="1"/>
        <v>-5338.8</v>
      </c>
      <c r="D9" s="7">
        <f t="shared" si="1"/>
        <v>-5259.6</v>
      </c>
      <c r="E9" s="16">
        <f t="shared" si="0"/>
        <v>98.516520566419416</v>
      </c>
    </row>
    <row r="10" spans="1:5" ht="42" customHeight="1" thickBot="1" x14ac:dyDescent="0.3">
      <c r="A10" s="8" t="s">
        <v>240</v>
      </c>
      <c r="B10" s="10" t="s">
        <v>241</v>
      </c>
      <c r="C10" s="7">
        <f t="shared" si="1"/>
        <v>-5338.8</v>
      </c>
      <c r="D10" s="7">
        <f t="shared" si="1"/>
        <v>-5259.6</v>
      </c>
      <c r="E10" s="16">
        <f t="shared" si="0"/>
        <v>98.516520566419416</v>
      </c>
    </row>
    <row r="11" spans="1:5" ht="57.6" customHeight="1" thickBot="1" x14ac:dyDescent="0.3">
      <c r="A11" s="8" t="s">
        <v>242</v>
      </c>
      <c r="B11" s="10" t="s">
        <v>243</v>
      </c>
      <c r="C11" s="7">
        <v>-5338.8</v>
      </c>
      <c r="D11" s="7">
        <v>-5259.6</v>
      </c>
      <c r="E11" s="16">
        <f t="shared" si="0"/>
        <v>98.516520566419416</v>
      </c>
    </row>
    <row r="12" spans="1:5" ht="32.25" customHeight="1" thickBot="1" x14ac:dyDescent="0.3">
      <c r="A12" s="8" t="s">
        <v>244</v>
      </c>
      <c r="B12" s="10" t="s">
        <v>245</v>
      </c>
      <c r="C12" s="7">
        <f t="shared" ref="C12:D14" si="2">C13</f>
        <v>5294.5</v>
      </c>
      <c r="D12" s="7">
        <f t="shared" si="2"/>
        <v>5047.7</v>
      </c>
      <c r="E12" s="16">
        <f t="shared" si="0"/>
        <v>95.338558881858532</v>
      </c>
    </row>
    <row r="13" spans="1:5" ht="43.15" customHeight="1" thickBot="1" x14ac:dyDescent="0.3">
      <c r="A13" s="8" t="s">
        <v>246</v>
      </c>
      <c r="B13" s="10" t="s">
        <v>247</v>
      </c>
      <c r="C13" s="7">
        <f t="shared" si="2"/>
        <v>5294.5</v>
      </c>
      <c r="D13" s="7">
        <f t="shared" si="2"/>
        <v>5047.7</v>
      </c>
      <c r="E13" s="16">
        <f t="shared" si="0"/>
        <v>95.338558881858532</v>
      </c>
    </row>
    <row r="14" spans="1:5" ht="44.25" customHeight="1" thickBot="1" x14ac:dyDescent="0.3">
      <c r="A14" s="8" t="s">
        <v>248</v>
      </c>
      <c r="B14" s="10" t="s">
        <v>249</v>
      </c>
      <c r="C14" s="7">
        <f t="shared" si="2"/>
        <v>5294.5</v>
      </c>
      <c r="D14" s="7">
        <f t="shared" si="2"/>
        <v>5047.7</v>
      </c>
      <c r="E14" s="16">
        <f t="shared" si="0"/>
        <v>95.338558881858532</v>
      </c>
    </row>
    <row r="15" spans="1:5" ht="58.15" customHeight="1" thickBot="1" x14ac:dyDescent="0.3">
      <c r="A15" s="8" t="s">
        <v>250</v>
      </c>
      <c r="B15" s="10" t="s">
        <v>251</v>
      </c>
      <c r="C15" s="7">
        <v>5294.5</v>
      </c>
      <c r="D15" s="7">
        <v>5047.7</v>
      </c>
      <c r="E15" s="16">
        <f t="shared" si="0"/>
        <v>95.338558881858532</v>
      </c>
    </row>
  </sheetData>
  <sheetProtection algorithmName="SHA-512" hashValue="nvuJZeLehRWCktX0zaJISTvMCXUDYCBRXOTZrmJfC9GTfGJV9xVurtvgP0B+06pMOTCL9Mmw5erASN7kFlIK0w==" saltValue="zNQbQcDeI6WpABZVqT7QNg==" spinCount="100000" sheet="1" objects="1" scenarios="1"/>
  <mergeCells count="8">
    <mergeCell ref="D1:E1"/>
    <mergeCell ref="A3:E3"/>
    <mergeCell ref="A4:A5"/>
    <mergeCell ref="B4:B5"/>
    <mergeCell ref="C4:C5"/>
    <mergeCell ref="D4:D5"/>
    <mergeCell ref="E4:E5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5" sqref="F15"/>
    </sheetView>
  </sheetViews>
  <sheetFormatPr defaultRowHeight="15" x14ac:dyDescent="0.25"/>
  <cols>
    <col min="1" max="1" width="3.42578125" customWidth="1"/>
    <col min="4" max="4" width="5.5703125" customWidth="1"/>
    <col min="5" max="5" width="7.5703125" customWidth="1"/>
    <col min="6" max="6" width="23.85546875" customWidth="1"/>
    <col min="8" max="8" width="2.7109375" customWidth="1"/>
    <col min="9" max="9" width="21.42578125" customWidth="1"/>
  </cols>
  <sheetData>
    <row r="1" spans="1:9" ht="30.75" customHeight="1" x14ac:dyDescent="0.25">
      <c r="A1" s="13"/>
      <c r="B1" s="13"/>
      <c r="C1" s="13"/>
      <c r="D1" s="13"/>
      <c r="E1" s="13"/>
      <c r="F1" s="13"/>
      <c r="G1" s="90"/>
      <c r="H1" s="91"/>
      <c r="I1" s="91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33" customHeight="1" x14ac:dyDescent="0.25">
      <c r="A3" s="92" t="s">
        <v>264</v>
      </c>
      <c r="B3" s="92"/>
      <c r="C3" s="92"/>
      <c r="D3" s="92"/>
      <c r="E3" s="92"/>
      <c r="F3" s="92"/>
      <c r="G3" s="92"/>
      <c r="H3" s="92"/>
      <c r="I3" s="92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5.75" thickBot="1" x14ac:dyDescent="0.3">
      <c r="A5" s="13"/>
      <c r="B5" s="13"/>
      <c r="C5" s="13"/>
      <c r="D5" s="13"/>
      <c r="E5" s="13"/>
      <c r="F5" s="13"/>
      <c r="G5" s="13"/>
      <c r="H5" s="13"/>
      <c r="I5" s="15" t="s">
        <v>259</v>
      </c>
    </row>
    <row r="6" spans="1:9" ht="15.75" hidden="1" thickBot="1" x14ac:dyDescent="0.3"/>
    <row r="7" spans="1:9" x14ac:dyDescent="0.25">
      <c r="A7" s="98" t="s">
        <v>253</v>
      </c>
      <c r="B7" s="101" t="s">
        <v>254</v>
      </c>
      <c r="C7" s="102"/>
      <c r="D7" s="102"/>
      <c r="E7" s="103"/>
      <c r="F7" s="110" t="s">
        <v>255</v>
      </c>
      <c r="G7" s="113" t="s">
        <v>256</v>
      </c>
      <c r="H7" s="103"/>
      <c r="I7" s="98" t="s">
        <v>257</v>
      </c>
    </row>
    <row r="8" spans="1:9" x14ac:dyDescent="0.25">
      <c r="A8" s="99"/>
      <c r="B8" s="104"/>
      <c r="C8" s="105"/>
      <c r="D8" s="105"/>
      <c r="E8" s="106"/>
      <c r="F8" s="111"/>
      <c r="G8" s="114"/>
      <c r="H8" s="106"/>
      <c r="I8" s="99"/>
    </row>
    <row r="9" spans="1:9" ht="60.75" customHeight="1" thickBot="1" x14ac:dyDescent="0.3">
      <c r="A9" s="100"/>
      <c r="B9" s="107"/>
      <c r="C9" s="108"/>
      <c r="D9" s="108"/>
      <c r="E9" s="109"/>
      <c r="F9" s="112"/>
      <c r="G9" s="115"/>
      <c r="H9" s="109"/>
      <c r="I9" s="99"/>
    </row>
    <row r="10" spans="1:9" x14ac:dyDescent="0.25">
      <c r="A10" s="116">
        <v>1</v>
      </c>
      <c r="B10" s="101">
        <v>0</v>
      </c>
      <c r="C10" s="102"/>
      <c r="D10" s="102"/>
      <c r="E10" s="103"/>
      <c r="F10" s="118">
        <v>0</v>
      </c>
      <c r="G10" s="120">
        <v>0</v>
      </c>
      <c r="H10" s="121"/>
      <c r="I10" s="110"/>
    </row>
    <row r="11" spans="1:9" ht="15.75" thickBot="1" x14ac:dyDescent="0.3">
      <c r="A11" s="117"/>
      <c r="B11" s="107"/>
      <c r="C11" s="108"/>
      <c r="D11" s="108"/>
      <c r="E11" s="109"/>
      <c r="F11" s="119"/>
      <c r="G11" s="122"/>
      <c r="H11" s="123"/>
      <c r="I11" s="112"/>
    </row>
    <row r="12" spans="1:9" ht="15.75" thickBot="1" x14ac:dyDescent="0.3">
      <c r="A12" s="11"/>
      <c r="B12" s="95" t="s">
        <v>258</v>
      </c>
      <c r="C12" s="96"/>
      <c r="D12" s="96"/>
      <c r="E12" s="97"/>
      <c r="F12" s="18">
        <v>0</v>
      </c>
      <c r="G12" s="93">
        <v>0</v>
      </c>
      <c r="H12" s="94"/>
      <c r="I12" s="12"/>
    </row>
  </sheetData>
  <sheetProtection algorithmName="SHA-512" hashValue="ys0/jG68q6FvmetnsliRLSRObAO0PVa7QcDJQBtQdIXoj2eruLQReWsVNd4H/zPOJUgXZSBkBPetumSiTag8uw==" saltValue="ulKFfMkuF9va8k1VjDM4LQ==" spinCount="100000" sheet="1" objects="1" scenarios="1"/>
  <mergeCells count="14">
    <mergeCell ref="G1:I1"/>
    <mergeCell ref="A3:I3"/>
    <mergeCell ref="G12:H12"/>
    <mergeCell ref="B12:E12"/>
    <mergeCell ref="A7:A9"/>
    <mergeCell ref="B7:E9"/>
    <mergeCell ref="F7:F9"/>
    <mergeCell ref="G7:H9"/>
    <mergeCell ref="I7:I9"/>
    <mergeCell ref="A10:A11"/>
    <mergeCell ref="B10:E11"/>
    <mergeCell ref="I10:I11"/>
    <mergeCell ref="F10:F11"/>
    <mergeCell ref="G10:H1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2023-04-06T07:31:56Z</dcterms:modified>
</cp:coreProperties>
</file>