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Годовой отчет 2021 на сайт ПРОЕКТ\"/>
    </mc:Choice>
  </mc:AlternateContent>
  <bookViews>
    <workbookView xWindow="0" yWindow="0" windowWidth="28800" windowHeight="12300"/>
  </bookViews>
  <sheets>
    <sheet name="доходы" sheetId="1" r:id="rId1"/>
  </sheets>
  <externalReferences>
    <externalReference r:id="rId2"/>
  </externalReferences>
  <definedNames>
    <definedName name="А">#REF!</definedName>
    <definedName name="_xlnm.Print_Area" localSheetId="0">доходы!$A$1:$E$168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3" i="1" l="1"/>
  <c r="C163" i="1"/>
  <c r="D161" i="1"/>
  <c r="C161" i="1"/>
  <c r="E160" i="1"/>
  <c r="D159" i="1"/>
  <c r="C159" i="1"/>
  <c r="E159" i="1" s="1"/>
  <c r="D158" i="1"/>
  <c r="E157" i="1"/>
  <c r="E156" i="1"/>
  <c r="D156" i="1"/>
  <c r="C156" i="1"/>
  <c r="D155" i="1"/>
  <c r="E155" i="1" s="1"/>
  <c r="C155" i="1"/>
  <c r="E154" i="1"/>
  <c r="D153" i="1"/>
  <c r="E153" i="1" s="1"/>
  <c r="C153" i="1"/>
  <c r="E152" i="1"/>
  <c r="D151" i="1"/>
  <c r="E151" i="1" s="1"/>
  <c r="C151" i="1"/>
  <c r="E150" i="1"/>
  <c r="D149" i="1"/>
  <c r="E149" i="1" s="1"/>
  <c r="C149" i="1"/>
  <c r="C148" i="1"/>
  <c r="E147" i="1"/>
  <c r="D146" i="1"/>
  <c r="E146" i="1" s="1"/>
  <c r="C146" i="1"/>
  <c r="E145" i="1"/>
  <c r="D144" i="1"/>
  <c r="E144" i="1" s="1"/>
  <c r="C144" i="1"/>
  <c r="E143" i="1"/>
  <c r="D142" i="1"/>
  <c r="E142" i="1" s="1"/>
  <c r="C142" i="1"/>
  <c r="E141" i="1"/>
  <c r="D140" i="1"/>
  <c r="E140" i="1" s="1"/>
  <c r="C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D128" i="1"/>
  <c r="C128" i="1"/>
  <c r="D127" i="1"/>
  <c r="E127" i="1" s="1"/>
  <c r="C127" i="1"/>
  <c r="E126" i="1"/>
  <c r="D125" i="1"/>
  <c r="E125" i="1" s="1"/>
  <c r="C125" i="1"/>
  <c r="C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D97" i="1"/>
  <c r="E97" i="1" s="1"/>
  <c r="C97" i="1"/>
  <c r="C96" i="1"/>
  <c r="C73" i="1" s="1"/>
  <c r="C65" i="1" s="1"/>
  <c r="E95" i="1"/>
  <c r="D94" i="1"/>
  <c r="E94" i="1" s="1"/>
  <c r="C94" i="1"/>
  <c r="E93" i="1"/>
  <c r="D92" i="1"/>
  <c r="E92" i="1" s="1"/>
  <c r="C92" i="1"/>
  <c r="E91" i="1"/>
  <c r="D90" i="1"/>
  <c r="E90" i="1" s="1"/>
  <c r="C90" i="1"/>
  <c r="E89" i="1"/>
  <c r="D88" i="1"/>
  <c r="E88" i="1" s="1"/>
  <c r="C88" i="1"/>
  <c r="E87" i="1"/>
  <c r="D86" i="1"/>
  <c r="E86" i="1" s="1"/>
  <c r="C86" i="1"/>
  <c r="E85" i="1"/>
  <c r="D84" i="1"/>
  <c r="E84" i="1" s="1"/>
  <c r="C84" i="1"/>
  <c r="E83" i="1"/>
  <c r="D82" i="1"/>
  <c r="E82" i="1" s="1"/>
  <c r="C82" i="1"/>
  <c r="E81" i="1"/>
  <c r="D80" i="1"/>
  <c r="E80" i="1" s="1"/>
  <c r="C80" i="1"/>
  <c r="E79" i="1"/>
  <c r="D78" i="1"/>
  <c r="E78" i="1" s="1"/>
  <c r="C78" i="1"/>
  <c r="E77" i="1"/>
  <c r="D76" i="1"/>
  <c r="E76" i="1" s="1"/>
  <c r="C76" i="1"/>
  <c r="E75" i="1"/>
  <c r="D74" i="1"/>
  <c r="E74" i="1" s="1"/>
  <c r="C74" i="1"/>
  <c r="E72" i="1"/>
  <c r="E71" i="1"/>
  <c r="D71" i="1"/>
  <c r="C71" i="1"/>
  <c r="E70" i="1"/>
  <c r="E69" i="1"/>
  <c r="D69" i="1"/>
  <c r="C69" i="1"/>
  <c r="E68" i="1"/>
  <c r="E67" i="1"/>
  <c r="D67" i="1"/>
  <c r="C67" i="1"/>
  <c r="E66" i="1"/>
  <c r="D66" i="1"/>
  <c r="C66" i="1"/>
  <c r="D62" i="1"/>
  <c r="D61" i="1" s="1"/>
  <c r="C62" i="1"/>
  <c r="C61" i="1"/>
  <c r="E60" i="1"/>
  <c r="E59" i="1"/>
  <c r="D58" i="1"/>
  <c r="E58" i="1" s="1"/>
  <c r="C58" i="1"/>
  <c r="C57" i="1"/>
  <c r="E56" i="1"/>
  <c r="D55" i="1"/>
  <c r="C55" i="1"/>
  <c r="E55" i="1" s="1"/>
  <c r="D54" i="1"/>
  <c r="E52" i="1"/>
  <c r="E51" i="1"/>
  <c r="D51" i="1"/>
  <c r="C51" i="1"/>
  <c r="D50" i="1"/>
  <c r="D46" i="1" s="1"/>
  <c r="C50" i="1"/>
  <c r="E49" i="1"/>
  <c r="D48" i="1"/>
  <c r="E48" i="1" s="1"/>
  <c r="C48" i="1"/>
  <c r="D47" i="1"/>
  <c r="C47" i="1"/>
  <c r="E47" i="1" s="1"/>
  <c r="E45" i="1"/>
  <c r="E44" i="1"/>
  <c r="D44" i="1"/>
  <c r="C44" i="1"/>
  <c r="E43" i="1"/>
  <c r="E42" i="1"/>
  <c r="D42" i="1"/>
  <c r="C42" i="1"/>
  <c r="E41" i="1"/>
  <c r="D41" i="1"/>
  <c r="C41" i="1"/>
  <c r="E40" i="1"/>
  <c r="E39" i="1"/>
  <c r="D39" i="1"/>
  <c r="C39" i="1"/>
  <c r="E38" i="1"/>
  <c r="E37" i="1"/>
  <c r="D37" i="1"/>
  <c r="C37" i="1"/>
  <c r="D36" i="1"/>
  <c r="E36" i="1" s="1"/>
  <c r="C36" i="1"/>
  <c r="E35" i="1"/>
  <c r="D34" i="1"/>
  <c r="E34" i="1" s="1"/>
  <c r="C34" i="1"/>
  <c r="C33" i="1"/>
  <c r="E32" i="1"/>
  <c r="D31" i="1"/>
  <c r="C31" i="1"/>
  <c r="E31" i="1" s="1"/>
  <c r="E30" i="1"/>
  <c r="D29" i="1"/>
  <c r="E29" i="1" s="1"/>
  <c r="C29" i="1"/>
  <c r="D28" i="1"/>
  <c r="E27" i="1"/>
  <c r="E26" i="1"/>
  <c r="D26" i="1"/>
  <c r="C26" i="1"/>
  <c r="E25" i="1"/>
  <c r="E24" i="1"/>
  <c r="D24" i="1"/>
  <c r="C24" i="1"/>
  <c r="E23" i="1"/>
  <c r="E22" i="1"/>
  <c r="D22" i="1"/>
  <c r="C22" i="1"/>
  <c r="E21" i="1"/>
  <c r="E20" i="1"/>
  <c r="D20" i="1"/>
  <c r="C20" i="1"/>
  <c r="E19" i="1"/>
  <c r="E18" i="1"/>
  <c r="D18" i="1"/>
  <c r="C18" i="1"/>
  <c r="E17" i="1"/>
  <c r="D17" i="1"/>
  <c r="C17" i="1"/>
  <c r="D16" i="1"/>
  <c r="E16" i="1" s="1"/>
  <c r="C16" i="1"/>
  <c r="E15" i="1"/>
  <c r="D14" i="1"/>
  <c r="C14" i="1"/>
  <c r="D13" i="1"/>
  <c r="C13" i="1"/>
  <c r="E13" i="1" s="1"/>
  <c r="E12" i="1"/>
  <c r="D11" i="1"/>
  <c r="C11" i="1"/>
  <c r="E11" i="1" s="1"/>
  <c r="E14" i="1" l="1"/>
  <c r="C28" i="1"/>
  <c r="E28" i="1" s="1"/>
  <c r="D33" i="1"/>
  <c r="E33" i="1" s="1"/>
  <c r="C46" i="1"/>
  <c r="E46" i="1" s="1"/>
  <c r="E50" i="1"/>
  <c r="C54" i="1"/>
  <c r="D57" i="1"/>
  <c r="D96" i="1"/>
  <c r="D124" i="1"/>
  <c r="E124" i="1" s="1"/>
  <c r="D148" i="1"/>
  <c r="E148" i="1" s="1"/>
  <c r="C158" i="1"/>
  <c r="E158" i="1" s="1"/>
  <c r="E96" i="1" l="1"/>
  <c r="D73" i="1"/>
  <c r="C64" i="1"/>
  <c r="D53" i="1"/>
  <c r="E53" i="1" s="1"/>
  <c r="E57" i="1"/>
  <c r="E54" i="1"/>
  <c r="C53" i="1"/>
  <c r="C10" i="1" s="1"/>
  <c r="C167" i="1" s="1"/>
  <c r="D10" i="1"/>
  <c r="E10" i="1" l="1"/>
  <c r="E73" i="1"/>
  <c r="D65" i="1"/>
  <c r="E65" i="1" l="1"/>
  <c r="D64" i="1"/>
  <c r="E64" i="1" l="1"/>
  <c r="D167" i="1"/>
  <c r="E167" i="1" s="1"/>
</calcChain>
</file>

<file path=xl/sharedStrings.xml><?xml version="1.0" encoding="utf-8"?>
<sst xmlns="http://schemas.openxmlformats.org/spreadsheetml/2006/main" count="325" uniqueCount="282">
  <si>
    <t>УТВЕРЖДЕНО постановлением администрации муниципального района от ________ № _____</t>
  </si>
  <si>
    <t>Отчет об исполнении бюджета района на 01 января 2022 года</t>
  </si>
  <si>
    <t xml:space="preserve">I.Доходы бюджета района  </t>
  </si>
  <si>
    <t>Код бюджетной классификации РФ</t>
  </si>
  <si>
    <t>Наименование групп, подгрупп и статей доходов</t>
  </si>
  <si>
    <t>на 1 января 2022 года</t>
  </si>
  <si>
    <t>Факт. исполнено за отчетный период</t>
  </si>
  <si>
    <t>Процент исполнения к годовому плану</t>
  </si>
  <si>
    <t>1 00 00000 00 0000 000</t>
  </si>
  <si>
    <t xml:space="preserve"> 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</si>
  <si>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</si>
  <si>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</si>
  <si>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</si>
  <si>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</si>
  <si>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</si>
  <si>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являющихся иностранными гражданами, осуществляющими трудовую деятельность на основании патента в соответствии со ст.277.11 Налогового Кодекса РФ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</si>
  <si>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</si>
  <si>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</si>
  <si>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</si>
  <si>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</si>
  <si>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</si>
  <si>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</si>
  <si>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</si>
  <si>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 xml:space="preserve">Налог, взимаемый в связи с применением упрощенной системы  налогообложения 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</si>
  <si>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</si>
  <si>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</si>
  <si>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</si>
  <si>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</si>
  <si>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</si>
  <si>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</si>
  <si>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</si>
  <si>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</si>
  <si>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Единый налог на вмененный доход для отдельных видов деятельности</t>
  </si>
  <si>
    <t>1 05 02010 02 0000 110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</si>
  <si>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</si>
  <si>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</si>
  <si>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</si>
  <si>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</si>
  <si>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</si>
  <si>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</si>
  <si>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</si>
  <si>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</si>
  <si>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</si>
  <si>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</si>
  <si>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 xml:space="preserve">Государственная пошлина по делам, рассматриваемым в судах общей юрисдикции, мировыми судьями 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</si>
  <si>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</si>
  <si>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</si>
  <si>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</si>
  <si>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</si>
  <si>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</si>
  <si>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</si>
  <si>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</si>
  <si>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</si>
  <si>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</si>
  <si>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</si>
  <si>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1 11 01050 05 0000 120</t>
  </si>
  <si>
    <t>Доходы в виде прибыли, приходящейся на доли 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</si>
  <si>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</si>
  <si>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</si>
  <si>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</si>
  <si>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</si>
  <si>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</si>
  <si>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</si>
  <si>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</si>
  <si>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</si>
  <si>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</si>
  <si>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</si>
  <si>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</si>
  <si>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</si>
  <si>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</si>
  <si>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</si>
  <si>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1 11 09045 05 0000 120</t>
  </si>
  <si>
    <t>Прочие поступления от  использования  имущества, находящегося   в   собственности   муниципальных районов (за исключением имущества  муниципальных бюджетных  и  автономных  учреждений,  а   также имущества муниципальных  унитарных 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</si>
  <si>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</si>
  <si>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</si>
  <si>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</si>
  <si>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</si>
  <si>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</si>
  <si>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</si>
  <si>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</si>
  <si>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</si>
  <si>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</si>
  <si>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</si>
  <si>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</si>
  <si>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</si>
  <si>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1 13 02000 00 0000 130</t>
  </si>
  <si>
    <t>Доходы от компенсации затрат государства</t>
  </si>
  <si>
    <t>1 13 02990 00 0000 130</t>
  </si>
  <si>
    <t>Прочие доходы от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</si>
  <si>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</si>
  <si>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</si>
  <si>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</si>
  <si>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</si>
  <si>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</si>
  <si>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</si>
  <si>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</si>
  <si>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</si>
  <si>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</si>
  <si>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</si>
  <si>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</si>
  <si>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</si>
  <si>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</si>
  <si>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</si>
  <si>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</si>
  <si>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</si>
  <si>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</si>
  <si>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</si>
  <si>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117 00000 00 0000 000</t>
  </si>
  <si>
    <t>ПРОЧИЕ НЕНАЛОГОВЫЕ ДОХОДЫ</t>
  </si>
  <si>
    <t>117 01000 00 0000 180</t>
  </si>
  <si>
    <t>Невыясненные поступления</t>
  </si>
  <si>
    <t>117 01050 05 0000 180</t>
  </si>
  <si>
    <t>Невыясненные поступления,зачисляемые в бюджеты муниципальных районов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</si>
  <si>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</si>
  <si>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</si>
  <si>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</si>
  <si>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</si>
  <si>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</si>
  <si>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</si>
  <si>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</si>
  <si>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</si>
  <si>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</si>
  <si>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</si>
  <si>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</si>
  <si>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</si>
  <si>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</si>
  <si>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</si>
  <si>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2 02 15009 00 0000 150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</si>
  <si>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</si>
  <si>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</si>
  <si>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</si>
  <si>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</si>
  <si>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</si>
  <si>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</si>
  <si>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</si>
  <si>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</si>
  <si>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</si>
  <si>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</si>
  <si>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</si>
  <si>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2 02 25097 05 0000 150</t>
  </si>
  <si>
    <t>Субсидии бюджетам муниципальных районов на создание в общеобразовательных организациях расположенных в сельской местности и малых городах, условий для занятий физической культурой и спортом</t>
  </si>
  <si>
    <t>2 02 25169 00 0000 150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</si>
  <si>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</si>
  <si>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2 02 25169 05 0000 150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</si>
  <si>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</si>
  <si>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2 02 25210 00 0000 150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</si>
  <si>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</si>
  <si>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2 02 25210 05 0000 150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</si>
  <si>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</si>
  <si>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</si>
  <si>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</si>
  <si>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</si>
  <si>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</si>
  <si>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2 02 25497 00 0000 150</t>
  </si>
  <si>
    <t>Субсидии бюджетам на реализацию мероприятий по обеспечению жильем молодых семей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</si>
  <si>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</si>
  <si>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</si>
  <si>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2 02 25511 00 0000 150</t>
  </si>
  <si>
    <t>Субсидии бюджетам на проведение комплексных кадастровых работ</t>
  </si>
  <si>
    <t>2 02 25511 05 0000 150</t>
  </si>
  <si>
    <t>Субсидии бюджетам муниципальных районов на проведение комплексных кадастровых работ</t>
  </si>
  <si>
    <t>2 02 25555 00 0000 150</t>
  </si>
  <si>
    <t>Субсидии бюджетам на реализацию программ формирования современной городской среды</t>
  </si>
  <si>
    <t>2 02 25555 05 0000 150</t>
  </si>
  <si>
    <t>Субсидии бюджетам муниципальных районов на реализацию программ  формирования современной городской среды</t>
  </si>
  <si>
    <t>2 02 25576 00 0000 150</t>
  </si>
  <si>
    <t>Субсидии бюджетам на обеспечение комплексного развития сельских территорий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</si>
  <si>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</si>
  <si>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</si>
  <si>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2 02 20077 00 0000 150</t>
  </si>
  <si>
    <t>Субсидии бюджетам на софинансирование капитальных вложений в объекты муниципальной собственности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</si>
  <si>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</si>
  <si>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</si>
  <si>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2 02 27112 00 0000 150</t>
  </si>
  <si>
    <t>2 02 27112 05 0000 150</t>
  </si>
  <si>
    <t>2 02 29999 00 0000 150</t>
  </si>
  <si>
    <t xml:space="preserve">Прочие субсидии </t>
  </si>
  <si>
    <t>2 02 29999 05 0000 150</t>
  </si>
  <si>
    <t>Прочие субсидии бюджетам муниципальных районов</t>
  </si>
  <si>
    <t>Субсидии на осуществление дорожной деятельности в отношении автомобильных дорог общего пользования местного значения за счет бюджетных ассигнований Дорожного фонда Вологодской области в рамках подпрограммы "Автомобильные дороги" государственной программы "Дорожная сеть и транспортное обслуживание в 2021-2025 годах"</t>
  </si>
  <si>
    <t>Субсидии на обеспечение развития и укрепления материально-технической базы сельских библиотек в рамках реализации подпрограммы "Сохранение и развитие культурного потенциала, документального наследия Вологодской области" государственной программы "Развитие культуры, туризма и архивного дела Вологодской области на 2021-2025 годы"</t>
  </si>
  <si>
    <t>Субсидии на обеспечение ремонтов проведения капитальных ремонтов домов культуры в сельских населенных пунктах, за исключением домов культуры, расположенных на территориях административных центров муниципальных районов, в рамках реализации подпрограммы "Сохранение и развитие культурного потенциала Вологодской области" государственной программы "Сохранение и развитие культурного потенциалы, развитие туристического кластера и архивного дела Вологодской области на 2015-2020 годы"</t>
  </si>
  <si>
    <t>Субсидии на улучшение жилищных условий граждан, проживающих на сельских территориях в рамках подпрограммы "Комплексное развитие сельских территорий Вологодской области" государственной программы области "Развитие агропромышленного комплекса и потребительского рынка Вологодской области на 2013-2020 годы"</t>
  </si>
  <si>
    <t>Субсидии на проведение мероприятий по обеспечению условий для организации питания обучающихся в муниципальных общеобразовательных организациях в рамках подпрограммы "Развитие общего и дополнительного образования детей" государственной программы "Развитие образования Вологодской области на 2021-2025 годы"</t>
  </si>
  <si>
    <t>Субсидии на внедрение и (или) эксплуатацию аппаратно-программного комплекса "Безопасный город" в рамках подпрограммы "Построение и развитие аппаратно-программного комплекса "Безопасный город" на территории Вологодской области" государственной программы области "Обеспечение профилактики правонарушений, безопасности населения и территории  Вологодской области на 2013-2020 годах"</t>
  </si>
  <si>
    <t>Субсидии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за счет бюджетных ассигнований Дорожного фонда Вологодской области в рамках подпрограммы "Автомобильные дороги" государственной программы "Дорожная сеть и транспортное обслуживание в 2021-2025 годах"</t>
  </si>
  <si>
    <t>Субсидии на строительство, реконструкцию  объектов социальной и коммунальной инфраструктуры муниципальной собственности в рамках подпрограммы "Бюджетные инвестиции в развитие социальной и коммунальной инфраструктуры" государственной программы "Обеспечение населения Вологодской области доступным жильем и формирование комфортной среды проживания на 2014-2020 годы"</t>
  </si>
  <si>
    <t>Субсидии на организацию и проведение на территории муниципального образования по месту жительства и (или) по месту отдыха организованных занятий граждан физической культурой в рамках подпрограммы "Физическая культура и массовый спорт" государственной программы "Развитие физической культуры и спорта в Вологодской области на 2021-2025 годы"</t>
  </si>
  <si>
    <t>Субсидии на приобретение автомобильного транспорта для организации подвоза обучающихся, в том числе на замену имеющегося в рамках подпрограммы "Развитие общего и дополнительного образования детей" государственной программы "Развитие образования Вологодской области на 2013-2020 годы"</t>
  </si>
  <si>
    <t>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"Развитие общего и дополнительного образования детей" государственной программы "Развитие образования Вологодской области на 2021-2025 годы"</t>
  </si>
  <si>
    <t>Субсидии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в рамках подпрограммы "Развитие общего и дополнительного образования детей" государственной программы "Развитие образования Вологодской области на 2021-2025 годы"</t>
  </si>
  <si>
    <t>Субсидии на оснащение муниципальных организаций, осуществляющих образовательную деятельность, инженерно-техническими средствами охраны в рамках подпрограммы "Развитие общего и дополнительного образования детей" государственной программы "Развитие образования Вологодской области на 2013-2020 годы"</t>
  </si>
  <si>
    <t xml:space="preserve">Субсидии на реализацию мероприятий по строительству объектов инженерной инфраструктуры связи в рамках реализации подпрограммы "Развитие информационного общества и формирование "электронного правительства" Вологодской области" государственной программы "Информационное общество-Вологодская область 2014-2020 годы" </t>
  </si>
  <si>
    <t>Субсидии на проведение комплексных кадастровых работ в рамках подпрограммы "Повышение эффективности управления и распоряжения земельно-имущественным комплексом области" государственной программы области "Совершенствование системы управления и распоряжения земельно-имущественным комплексом области на 2017-2020 годы"</t>
  </si>
  <si>
    <t>Субсидии на проведение комплексных кадастровых работ в рамках подпрограммы "Повышение эффективности управления и распоряжения земельно-имущественным комплексом области" государственной программы области "Совершенствование системы управления и распоряжения земельно-имущественным комплексом области на 2021-2025 годы"</t>
  </si>
  <si>
    <t>Субсидии на выравнивание обеспеченности по реализации расходных обязательств в части обеспечения выплаты заработной платы работникам муниципальных учреждений подпрограммы "Поддержание устойчивого исполнения местных бюджетов и повышение качества управления муниципальными финансами на 2021-2025 годы" государственной программы "Управление региональными финансами Вологодской области на 2021-2025 годы"</t>
  </si>
  <si>
    <t>Субсидии на обеспечение мероприятий по переселению граждан из аварийного жилищного фонда, в том числе переселение граждан из аварийного жилищного фонда, с учетом необходимости развития малоэтажного жилищного строительства в рамках подпрограммы "Создание условий для обеспечения доступным жильем граждан области" государственной программы Вологодской области "Обеспечение населения Вологодской области доступным жильем и создание благоприятных условий проживания на 2021-2025 годы"</t>
  </si>
  <si>
    <t>Субсидии на внедрение и (или) эксплуатацию аппаратно-программного комплекса "Безопасный город" в рамках подпрограммы "Профилактика преступлений и иных правонарушений"  государственной программы области "Обеспечение профилактики правонарушений, безопасности населения и территории  Вологодской области на 2021-2025 годах"</t>
  </si>
  <si>
    <t>Субсидии на   развитие мобильной торговли в малонаселенных и труднодоступных населенных пунктах в рамках подпрограммы "Развитие торговли" государственной программы области "Экономическое развитие Вологодской области на 2021-2025 годы"</t>
  </si>
  <si>
    <t>Субсидии на обеспечение проведения капитальных ремонтов домов культуры в сельских населенных пунктах, за исключением домов культуры, расположенных на территориях административных центров муниципальных районов</t>
  </si>
  <si>
    <t>Субсидии на организацию транспортного обслуживания населения на муниципальных маршрутах регулярных перевозок по регулируемым тарифам в рамках подпрограммы "Транспортное обслуживание населения" государственной программы Вологодской области "Дорожная сеть и транспортное обслуживание в 2021-2025 годах"</t>
  </si>
  <si>
    <t>Субсидии на строительство и реконструкцию объектов физической культуры и спорта муниципальной собственности в рамках подпрограммы "Физическая культура и массовый спорт" государственной программы "Развитие физической культуры и спорта в Вологодской области на 2021-2025 годы" на 2021 год и 2022 год планового периода</t>
  </si>
  <si>
    <t>Субсидии на проектирование, строительство, реконструкцию и капитальный ремонт объектов социальной инфраструктуры муниципальной собственности за счет прочих безвозмездных поступлений в рамках подпрограммы "Сохранение и развитие культурного потенциала, документального наследия Вологодской области" государственной программы "Развитие культуры, туризма и архивного дела Вологодской области на 2021-2025 годы"</t>
  </si>
  <si>
    <t xml:space="preserve">Субсидии на реализацию мероприятий по предупреждению детского дорожно-транспортного травматизма в рамках подпрограммы "Безопасность дорожного движения" государственной программы "Обеспечение профилактики правонарушений, безопасности населения на территории Вологодской области в 2021-2025 годах" </t>
  </si>
  <si>
    <t>Субсидии на реализацию проекта "Народный бюджет"</t>
  </si>
  <si>
    <t>2 02 30000 00 0000 150</t>
  </si>
  <si>
    <t>Субвенции бюджетам бюджетной системы Российской Федерации</t>
  </si>
  <si>
    <t>2 02 30021 00 0000 150</t>
  </si>
  <si>
    <t>Субвенции бюджетам муниципальных образований на ежемесячное денежное вознаграждение за классное руководство</t>
  </si>
  <si>
    <t>2 02 30021 05 0000 150</t>
  </si>
  <si>
    <t>Субвенции бюджетам муниципальных районов на ежемесячное денежное вознаграждение за классное руководство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</si>
  <si>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</si>
  <si>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</si>
  <si>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</si>
  <si>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</si>
  <si>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на осуществление отдельных государственных полномочий в соответствии с законом области от 6 декабря 2013 года № 3223-ОЗ "О наделении органов местного самоуправления отдельными государственными полномочиями области по расчету и предоставлению дотаций на выравнивание бюджетной обеспеченности поселений бюджетам поселений за счет средств областного бюджета"</t>
  </si>
  <si>
    <t xml:space="preserve">Субвенции на 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</t>
  </si>
  <si>
    <t>Субвенции на обеспечение дошкольного образования в муниципальных  образовательных организациях области,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образовательных организациях</t>
  </si>
  <si>
    <t>Субвенции на 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</t>
  </si>
  <si>
    <t>Субвенции на осуществление отдельных государственных полномочий в соответствии с законом области от 17 декабря 2007 № 1719-ОЗ "О наделении органов местного самоуправления отдельными государственными полномочиями в сфере образования"</t>
  </si>
  <si>
    <t>Субвенции на 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</si>
  <si>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>Субвенции на осуществление отдельных государственных полномочий в соответствии с законом области от 5 октября 2006 года № 1501-ОЗ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регулирования цен (тарифов)"</t>
  </si>
  <si>
    <t>Субвенции на осуществление отдельных государственных полномочий в соответствии с законом области от 28 июня 2006 года № 1465-ОЗ "О наделении органов местного самоуправления отдельными государственными полномочиями в сфере охраны окружающей среды"</t>
  </si>
  <si>
    <t>Субвенции на 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 по организации мероприятий при осуществлении деятельности по обращению с животными без владельцев"</t>
  </si>
  <si>
    <t>Субвенции на осуществление отдельных государственных полномочий в соответствии с законом области от 10 декабря 2018 года № 4463-ОЗ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</si>
  <si>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Субвенции на осуществление отдельных государственных полномочий в соответствии с законом области от 10 декабря 2014 года № 3526-ОЗ "О наделении органов местного самоуправления отдельными государственными полномочиями по организации деятельности многофункциональных центров предоставления государственных и муниципальных услуг"</t>
  </si>
  <si>
    <t>2 02 35303 00 0000 150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</si>
  <si>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</si>
  <si>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</si>
  <si>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</si>
  <si>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</si>
  <si>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</si>
  <si>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</si>
  <si>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</si>
  <si>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2 02 35469 00 0000 150</t>
  </si>
  <si>
    <t>Субвенции бюджетам на проведение Всероссийской переписи населения 2020 года</t>
  </si>
  <si>
    <t>2 02 35469 05 0000 150</t>
  </si>
  <si>
    <t>Субвенции бюджетам муниципальным районам на проведение Всероссийской переписи населения 2020 года</t>
  </si>
  <si>
    <t>2 02 36900 00 0000 150</t>
  </si>
  <si>
    <t>Единая субвенция местным бюджетам из бюджета субъекта Российской Федерации</t>
  </si>
  <si>
    <t>2 02 36900 05 0000 150</t>
  </si>
  <si>
    <t>Единая субвенция бюджетам муниципальных районов из бюджета субъекта Российской Федерации</t>
  </si>
  <si>
    <t>2 02 40000 00 0000 150</t>
  </si>
  <si>
    <t xml:space="preserve">Иные межбюджетные трансферты 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</si>
  <si>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</si>
  <si>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</si>
  <si>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</si>
  <si>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Межбюджетные трансферты, передаваемые бюджетам муниципальных районов 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</si>
  <si>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2 02 45519 00 0000 150</t>
  </si>
  <si>
    <t>Межбюджетные трансферты, передаваемые бюджетам на поддержку отрасли культуры</t>
  </si>
  <si>
    <t>2 02 45519 05 0000 150</t>
  </si>
  <si>
    <t>Межбюджетные трансферты, передаваемые бюджетам муниципальных районов на поддержку отрасли культуры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</si>
  <si>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</si>
  <si>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</si>
  <si>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</si>
  <si>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</si>
  <si>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>2 04 00000 00 0000 000</t>
  </si>
  <si>
    <t>БЕЗВОЗМЕЗДНЫЕ ПОСТУПЛЕНИЯ ОТ НЕГОСУДАРСТВЕННЫХ ОРГАНИЗАЦИЙ</t>
  </si>
  <si>
    <t>2 04 05000 05 0000 150</t>
  </si>
  <si>
    <t>Безвозмездные поступления от негосударственных организаций  в бюджеты муниципальных районов</t>
  </si>
  <si>
    <t>2 04 05099 05 0000 150</t>
  </si>
  <si>
    <t>Прочие безвозмездные поступления от негосударственных организаций в бюджеты муниципальных районов</t>
  </si>
  <si>
    <t>2 07 00000 00 0000 000</t>
  </si>
  <si>
    <t>ПРОЧИЕ БЕЗВОЗМЕЗДНЫЕ ПОСТУПЛЕНИЯ</t>
  </si>
  <si>
    <t>2 07 05000 05 0000 150</t>
  </si>
  <si>
    <t>Прочие безвозмездные поступления в бюджеты муниципальных районов</t>
  </si>
  <si>
    <t>2 07 05020 05 0000 150</t>
  </si>
  <si>
    <t>Поступления от денежных пожертвований, предоставляемые физическими лицами получателям средств бюджетов муниципальных районов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</si>
  <si>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</si>
  <si>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</si>
  <si>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2 18 05000 05 0000 150</t>
  </si>
  <si>
    <t>Доходы бюджетов муниципальных районов от возврата организациями остатков субсидий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</si>
  <si>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</si>
  <si>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</si>
  <si>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2 19 25304 05 0000 150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</si>
  <si>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</si>
  <si>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2 19 45303 05 0000 150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</si>
  <si>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</si>
  <si>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2 19 60010 05 0000 150</t>
  </si>
  <si>
    <t>ВСЕГО ДОХОДОВ</t>
  </si>
  <si>
    <t>Приложение № 1</t>
  </si>
  <si>
    <t>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</si>
</sst>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_р_."/>
    <numFmt numFmtId="165" formatCode="#,##0.0"/>
    <numFmt numFmtId="166" formatCode="#,##0.0_ ;\-#,##0.0\ "/>
    <numFmt numFmtId="167" formatCode="0.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Arial Cyr"/>
      <charset val="204"/>
    </font>
    <font>
      <sz val="8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72">
    <xf numFmtId="0" fontId="0" fillId="0" borderId="0" xfId="0"/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left" vertical="center" wrapText="1"/>
    </xf>
    <xf numFmtId="0" fontId="0" fillId="0" borderId="0" xfId="0" applyFill="1"/>
    <xf numFmtId="0" fontId="0" fillId="2" borderId="0" xfId="0" applyFont="1" applyFill="1" applyAlignment="1">
      <alignment horizontal="center"/>
    </xf>
    <xf numFmtId="0" fontId="0" fillId="2" borderId="0" xfId="0" applyFont="1" applyFill="1" applyAlignment="1">
      <alignment horizontal="left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left" wrapText="1"/>
    </xf>
    <xf numFmtId="0" fontId="0" fillId="2" borderId="0" xfId="0" applyFill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left" vertical="center" wrapText="1"/>
    </xf>
    <xf numFmtId="165" fontId="7" fillId="2" borderId="4" xfId="0" applyNumberFormat="1" applyFont="1" applyFill="1" applyBorder="1" applyAlignment="1">
      <alignment horizontal="center" vertical="center"/>
    </xf>
    <xf numFmtId="166" fontId="7" fillId="2" borderId="4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2" fillId="0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 wrapText="1"/>
    </xf>
    <xf numFmtId="165" fontId="2" fillId="2" borderId="4" xfId="0" applyNumberFormat="1" applyFont="1" applyFill="1" applyBorder="1" applyAlignment="1">
      <alignment horizontal="center" vertical="center"/>
    </xf>
    <xf numFmtId="166" fontId="2" fillId="2" borderId="4" xfId="0" applyNumberFormat="1" applyFont="1" applyFill="1" applyBorder="1" applyAlignment="1">
      <alignment horizontal="center" vertical="center"/>
    </xf>
    <xf numFmtId="0" fontId="0" fillId="0" borderId="0" xfId="0" applyFont="1" applyFill="1"/>
    <xf numFmtId="167" fontId="0" fillId="0" borderId="0" xfId="0" applyNumberFormat="1" applyFont="1" applyFill="1"/>
    <xf numFmtId="167" fontId="2" fillId="2" borderId="4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7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167" fontId="7" fillId="2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167" fontId="2" fillId="2" borderId="3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8" fillId="2" borderId="1" xfId="0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167" fontId="7" fillId="2" borderId="4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0" fillId="2" borderId="0" xfId="0" applyFont="1" applyFill="1"/>
    <xf numFmtId="0" fontId="0" fillId="2" borderId="0" xfId="0" applyFill="1"/>
    <xf numFmtId="0" fontId="6" fillId="2" borderId="4" xfId="1" applyNumberFormat="1" applyFont="1" applyFill="1" applyBorder="1" applyAlignment="1" applyProtection="1">
      <alignment horizontal="left" vertical="center" wrapText="1"/>
      <protection hidden="1"/>
    </xf>
    <xf numFmtId="0" fontId="6" fillId="2" borderId="4" xfId="0" applyNumberFormat="1" applyFont="1" applyFill="1" applyBorder="1" applyAlignment="1">
      <alignment horizontal="left" vertical="center" wrapText="1"/>
    </xf>
    <xf numFmtId="0" fontId="8" fillId="2" borderId="4" xfId="0" applyNumberFormat="1" applyFont="1" applyFill="1" applyBorder="1" applyAlignment="1">
      <alignment horizontal="left" vertical="center" wrapText="1"/>
    </xf>
    <xf numFmtId="0" fontId="12" fillId="2" borderId="4" xfId="0" applyNumberFormat="1" applyFont="1" applyFill="1" applyBorder="1" applyAlignment="1">
      <alignment horizontal="left" vertical="center" wrapText="1"/>
    </xf>
    <xf numFmtId="0" fontId="13" fillId="2" borderId="4" xfId="0" applyNumberFormat="1" applyFont="1" applyFill="1" applyBorder="1" applyAlignment="1">
      <alignment horizontal="left" vertical="center" wrapText="1"/>
    </xf>
    <xf numFmtId="0" fontId="14" fillId="0" borderId="0" xfId="0" applyFont="1" applyFill="1"/>
    <xf numFmtId="49" fontId="7" fillId="2" borderId="4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left" wrapText="1"/>
    </xf>
    <xf numFmtId="167" fontId="0" fillId="2" borderId="0" xfId="0" applyNumberFormat="1" applyFont="1" applyFill="1"/>
    <xf numFmtId="167" fontId="0" fillId="2" borderId="0" xfId="0" applyNumberFormat="1" applyFill="1"/>
    <xf numFmtId="167" fontId="0" fillId="0" borderId="0" xfId="0" applyNumberFormat="1" applyFill="1"/>
    <xf numFmtId="16" fontId="0" fillId="2" borderId="0" xfId="0" applyNumberFormat="1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0;&#1089;&#1087;&#1086;&#1083;&#1085;&#1077;&#1085;&#1080;&#1077;%20&#1075;&#1086;&#1076;%20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расходы"/>
      <sheetName val="расходы вед"/>
      <sheetName val="источник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0"/>
  <sheetViews>
    <sheetView tabSelected="1" view="pageBreakPreview" topLeftCell="A143" zoomScale="85" zoomScaleNormal="100" zoomScaleSheetLayoutView="85" workbookViewId="0">
      <selection activeCell="H9" sqref="H9"/>
    </sheetView>
  </sheetViews>
  <sheetFormatPr defaultColWidth="10.5703125" defaultRowHeight="12.75" x14ac:dyDescent="0.2"/>
  <cols>
    <col min="1" max="1" width="26.140625" style="29" customWidth="1"/>
    <col min="2" max="2" width="74.42578125" style="53" customWidth="1"/>
    <col min="3" max="3" width="13.28515625" style="53" customWidth="1"/>
    <col min="4" max="4" width="13.7109375" style="53" customWidth="1"/>
    <col min="5" max="5" width="13.42578125" style="29" customWidth="1"/>
    <col min="6" max="6" width="12.28515625" style="3" customWidth="1"/>
    <col min="7" max="16384" width="10.5703125" style="3"/>
  </cols>
  <sheetData>
    <row r="1" spans="1:5" ht="20.25" customHeight="1" x14ac:dyDescent="0.25">
      <c r="C1" s="69" t="s">
        <v>280</v>
      </c>
      <c r="D1" s="69"/>
      <c r="E1" s="69"/>
    </row>
    <row r="2" spans="1:5" x14ac:dyDescent="0.2">
      <c r="A2" s="1"/>
      <c r="B2" s="2"/>
      <c r="C2" s="71" t="s">
        <v>0</v>
      </c>
      <c r="D2" s="71"/>
      <c r="E2" s="71"/>
    </row>
    <row r="3" spans="1:5" x14ac:dyDescent="0.2">
      <c r="A3" s="4"/>
      <c r="B3" s="5"/>
      <c r="C3" s="71"/>
      <c r="D3" s="71"/>
      <c r="E3" s="71"/>
    </row>
    <row r="4" spans="1:5" ht="27.75" customHeight="1" x14ac:dyDescent="0.2">
      <c r="A4" s="4"/>
      <c r="B4" s="5"/>
      <c r="C4" s="71"/>
      <c r="D4" s="71"/>
      <c r="E4" s="71"/>
    </row>
    <row r="5" spans="1:5" ht="15" x14ac:dyDescent="0.25">
      <c r="A5" s="6"/>
      <c r="B5" s="7"/>
      <c r="C5" s="8"/>
      <c r="D5" s="8"/>
      <c r="E5" s="8"/>
    </row>
    <row r="6" spans="1:5" ht="39" customHeight="1" x14ac:dyDescent="0.2">
      <c r="A6" s="9" t="s">
        <v>1</v>
      </c>
      <c r="B6" s="9"/>
      <c r="C6" s="9"/>
      <c r="D6" s="9"/>
      <c r="E6" s="9"/>
    </row>
    <row r="7" spans="1:5" ht="23.25" customHeight="1" x14ac:dyDescent="0.25">
      <c r="A7" s="6"/>
      <c r="B7" s="10" t="s">
        <v>2</v>
      </c>
      <c r="C7" s="11"/>
      <c r="D7" s="11"/>
      <c r="E7" s="70" t="s">
        <v>281</v>
      </c>
    </row>
    <row r="8" spans="1:5" ht="33" customHeight="1" x14ac:dyDescent="0.2">
      <c r="A8" s="12" t="s">
        <v>3</v>
      </c>
      <c r="B8" s="13" t="s">
        <v>4</v>
      </c>
      <c r="C8" s="14" t="s">
        <v>5</v>
      </c>
      <c r="D8" s="14" t="s">
        <v>6</v>
      </c>
      <c r="E8" s="15" t="s">
        <v>7</v>
      </c>
    </row>
    <row r="9" spans="1:5" ht="48" customHeight="1" x14ac:dyDescent="0.2">
      <c r="A9" s="16"/>
      <c r="B9" s="17"/>
      <c r="C9" s="18"/>
      <c r="D9" s="18"/>
      <c r="E9" s="19"/>
    </row>
    <row r="10" spans="1:5" ht="15.75" x14ac:dyDescent="0.2">
      <c r="A10" s="20" t="s">
        <v>8</v>
      </c>
      <c r="B10" s="21" t="s">
        <v>9</v>
      </c>
      <c r="C10" s="22">
        <f>C11+C14+C28+C33+C44+C53+C60+C46+C16+C61</f>
        <v>142300</v>
      </c>
      <c r="D10" s="22">
        <f>D11+D14+D28+D33+D44+D53+D60+D46+D16+D61</f>
        <v>144425</v>
      </c>
      <c r="E10" s="23">
        <f t="shared" ref="E10:E76" si="0">D10/C10*100</f>
        <v>101.4933239634575</v>
      </c>
    </row>
    <row r="11" spans="1:5" ht="15.75" x14ac:dyDescent="0.2">
      <c r="A11" s="20" t="s">
        <v>10</v>
      </c>
      <c r="B11" s="21" t="s">
        <v>11</v>
      </c>
      <c r="C11" s="22">
        <f>C12</f>
        <v>98326.1</v>
      </c>
      <c r="D11" s="22">
        <f>D12</f>
        <v>99101.5</v>
      </c>
      <c r="E11" s="23">
        <f t="shared" si="0"/>
        <v>100.78860038179079</v>
      </c>
    </row>
    <row r="12" spans="1:5" s="24" customFormat="1" ht="15.75" x14ac:dyDescent="0.2">
      <c r="A12" s="20" t="s">
        <v>12</v>
      </c>
      <c r="B12" s="21" t="s">
        <v>13</v>
      </c>
      <c r="C12" s="22">
        <v>98326.1</v>
      </c>
      <c r="D12" s="22">
        <v>99101.5</v>
      </c>
      <c r="E12" s="23">
        <f t="shared" si="0"/>
        <v>100.78860038179079</v>
      </c>
    </row>
    <row r="13" spans="1:5" s="24" customFormat="1" ht="12" hidden="1" customHeight="1" x14ac:dyDescent="0.2">
      <c r="A13" s="20" t="s">
        <v>14</v>
      </c>
      <c r="B13" s="21" t="s">
        <v>15</v>
      </c>
      <c r="C13" s="22" t="e">
        <f>#REF!+#REF!</f>
        <v>#REF!</v>
      </c>
      <c r="D13" s="22" t="e">
        <f>#REF!+#REF!</f>
        <v>#REF!</v>
      </c>
      <c r="E13" s="23" t="e">
        <f t="shared" si="0"/>
        <v>#REF!</v>
      </c>
    </row>
    <row r="14" spans="1:5" ht="25.5" x14ac:dyDescent="0.2">
      <c r="A14" s="20" t="s">
        <v>16</v>
      </c>
      <c r="B14" s="21" t="s">
        <v>17</v>
      </c>
      <c r="C14" s="22">
        <f>C15</f>
        <v>9784.2000000000007</v>
      </c>
      <c r="D14" s="22">
        <f>D15</f>
        <v>9839.7999999999993</v>
      </c>
      <c r="E14" s="23">
        <f t="shared" si="0"/>
        <v>100.56826311808832</v>
      </c>
    </row>
    <row r="15" spans="1:5" s="24" customFormat="1" ht="25.5" x14ac:dyDescent="0.2">
      <c r="A15" s="20" t="s">
        <v>18</v>
      </c>
      <c r="B15" s="21" t="s">
        <v>19</v>
      </c>
      <c r="C15" s="22">
        <v>9784.2000000000007</v>
      </c>
      <c r="D15" s="22">
        <v>9839.7999999999993</v>
      </c>
      <c r="E15" s="23">
        <f t="shared" si="0"/>
        <v>100.56826311808832</v>
      </c>
    </row>
    <row r="16" spans="1:5" ht="15.75" x14ac:dyDescent="0.2">
      <c r="A16" s="20" t="s">
        <v>20</v>
      </c>
      <c r="B16" s="21" t="s">
        <v>21</v>
      </c>
      <c r="C16" s="22">
        <f>C17+C22+C24+C26</f>
        <v>22607</v>
      </c>
      <c r="D16" s="22">
        <f>D17+D22+D24+D26</f>
        <v>23985.499999999996</v>
      </c>
      <c r="E16" s="23">
        <f t="shared" si="0"/>
        <v>106.09766886362631</v>
      </c>
    </row>
    <row r="17" spans="1:7" ht="15.75" x14ac:dyDescent="0.2">
      <c r="A17" s="20" t="s">
        <v>22</v>
      </c>
      <c r="B17" s="21" t="s">
        <v>23</v>
      </c>
      <c r="C17" s="22">
        <f>C18+C20</f>
        <v>19500</v>
      </c>
      <c r="D17" s="22">
        <f>D18+D20</f>
        <v>20582</v>
      </c>
      <c r="E17" s="23">
        <f t="shared" si="0"/>
        <v>105.54871794871794</v>
      </c>
    </row>
    <row r="18" spans="1:7" ht="25.5" x14ac:dyDescent="0.2">
      <c r="A18" s="20" t="s">
        <v>24</v>
      </c>
      <c r="B18" s="21" t="s">
        <v>25</v>
      </c>
      <c r="C18" s="22">
        <f>C19</f>
        <v>15900</v>
      </c>
      <c r="D18" s="22">
        <f>D19</f>
        <v>16912</v>
      </c>
      <c r="E18" s="23">
        <f t="shared" si="0"/>
        <v>106.36477987421384</v>
      </c>
    </row>
    <row r="19" spans="1:7" s="29" customFormat="1" ht="25.5" x14ac:dyDescent="0.2">
      <c r="A19" s="25" t="s">
        <v>26</v>
      </c>
      <c r="B19" s="26" t="s">
        <v>25</v>
      </c>
      <c r="C19" s="27">
        <v>15900</v>
      </c>
      <c r="D19" s="27">
        <v>16912</v>
      </c>
      <c r="E19" s="28">
        <f t="shared" si="0"/>
        <v>106.36477987421384</v>
      </c>
    </row>
    <row r="20" spans="1:7" ht="25.5" x14ac:dyDescent="0.2">
      <c r="A20" s="20" t="s">
        <v>27</v>
      </c>
      <c r="B20" s="21" t="s">
        <v>28</v>
      </c>
      <c r="C20" s="22">
        <f>C21</f>
        <v>3600</v>
      </c>
      <c r="D20" s="22">
        <f>D21</f>
        <v>3670</v>
      </c>
      <c r="E20" s="23">
        <f t="shared" si="0"/>
        <v>101.94444444444444</v>
      </c>
    </row>
    <row r="21" spans="1:7" s="29" customFormat="1" ht="38.25" x14ac:dyDescent="0.2">
      <c r="A21" s="25" t="s">
        <v>29</v>
      </c>
      <c r="B21" s="26" t="s">
        <v>30</v>
      </c>
      <c r="C21" s="27">
        <v>3600</v>
      </c>
      <c r="D21" s="27">
        <v>3670</v>
      </c>
      <c r="E21" s="28">
        <f t="shared" si="0"/>
        <v>101.94444444444444</v>
      </c>
    </row>
    <row r="22" spans="1:7" s="24" customFormat="1" ht="15.75" x14ac:dyDescent="0.2">
      <c r="A22" s="20" t="s">
        <v>31</v>
      </c>
      <c r="B22" s="21" t="s">
        <v>32</v>
      </c>
      <c r="C22" s="22">
        <f>SUM(C23:C23)</f>
        <v>1530</v>
      </c>
      <c r="D22" s="22">
        <f>SUM(D23:D23)</f>
        <v>1594.6</v>
      </c>
      <c r="E22" s="23">
        <f t="shared" si="0"/>
        <v>104.22222222222221</v>
      </c>
    </row>
    <row r="23" spans="1:7" s="29" customFormat="1" ht="15.75" x14ac:dyDescent="0.2">
      <c r="A23" s="25" t="s">
        <v>33</v>
      </c>
      <c r="B23" s="26" t="s">
        <v>32</v>
      </c>
      <c r="C23" s="27">
        <v>1530</v>
      </c>
      <c r="D23" s="27">
        <v>1594.6</v>
      </c>
      <c r="E23" s="28">
        <f t="shared" si="0"/>
        <v>104.22222222222221</v>
      </c>
    </row>
    <row r="24" spans="1:7" s="24" customFormat="1" ht="15.75" x14ac:dyDescent="0.2">
      <c r="A24" s="20" t="s">
        <v>34</v>
      </c>
      <c r="B24" s="21" t="s">
        <v>35</v>
      </c>
      <c r="C24" s="22">
        <f>SUM(C25:C25)</f>
        <v>700</v>
      </c>
      <c r="D24" s="22">
        <f>SUM(D25:D25)</f>
        <v>769.8</v>
      </c>
      <c r="E24" s="23">
        <f t="shared" si="0"/>
        <v>109.97142857142856</v>
      </c>
    </row>
    <row r="25" spans="1:7" s="29" customFormat="1" ht="15.75" x14ac:dyDescent="0.2">
      <c r="A25" s="25" t="s">
        <v>36</v>
      </c>
      <c r="B25" s="26" t="s">
        <v>35</v>
      </c>
      <c r="C25" s="27">
        <v>700</v>
      </c>
      <c r="D25" s="27">
        <v>769.8</v>
      </c>
      <c r="E25" s="28">
        <f t="shared" si="0"/>
        <v>109.97142857142856</v>
      </c>
    </row>
    <row r="26" spans="1:7" s="24" customFormat="1" ht="15.75" x14ac:dyDescent="0.2">
      <c r="A26" s="20" t="s">
        <v>37</v>
      </c>
      <c r="B26" s="21" t="s">
        <v>38</v>
      </c>
      <c r="C26" s="22">
        <f>SUM(C27:C27)</f>
        <v>877</v>
      </c>
      <c r="D26" s="22">
        <f>SUM(D27:D27)</f>
        <v>1039.0999999999999</v>
      </c>
      <c r="E26" s="23">
        <f t="shared" si="0"/>
        <v>118.48346636259977</v>
      </c>
    </row>
    <row r="27" spans="1:7" s="29" customFormat="1" ht="25.5" x14ac:dyDescent="0.2">
      <c r="A27" s="25" t="s">
        <v>39</v>
      </c>
      <c r="B27" s="26" t="s">
        <v>40</v>
      </c>
      <c r="C27" s="27">
        <v>877</v>
      </c>
      <c r="D27" s="27">
        <v>1039.0999999999999</v>
      </c>
      <c r="E27" s="28">
        <f t="shared" si="0"/>
        <v>118.48346636259977</v>
      </c>
    </row>
    <row r="28" spans="1:7" ht="15.75" x14ac:dyDescent="0.2">
      <c r="A28" s="20" t="s">
        <v>41</v>
      </c>
      <c r="B28" s="21" t="s">
        <v>42</v>
      </c>
      <c r="C28" s="22">
        <f>C30+C31</f>
        <v>700</v>
      </c>
      <c r="D28" s="22">
        <f>D30+D31</f>
        <v>681.7</v>
      </c>
      <c r="E28" s="23">
        <f t="shared" si="0"/>
        <v>97.3857142857143</v>
      </c>
    </row>
    <row r="29" spans="1:7" s="29" customFormat="1" ht="25.5" x14ac:dyDescent="0.2">
      <c r="A29" s="25" t="s">
        <v>43</v>
      </c>
      <c r="B29" s="26" t="s">
        <v>44</v>
      </c>
      <c r="C29" s="27">
        <f>C30</f>
        <v>695</v>
      </c>
      <c r="D29" s="27">
        <f>D30</f>
        <v>676.7</v>
      </c>
      <c r="E29" s="28">
        <f t="shared" si="0"/>
        <v>97.366906474820141</v>
      </c>
    </row>
    <row r="30" spans="1:7" s="29" customFormat="1" ht="25.5" x14ac:dyDescent="0.2">
      <c r="A30" s="25" t="s">
        <v>45</v>
      </c>
      <c r="B30" s="26" t="s">
        <v>46</v>
      </c>
      <c r="C30" s="27">
        <v>695</v>
      </c>
      <c r="D30" s="27">
        <v>676.7</v>
      </c>
      <c r="E30" s="28">
        <f t="shared" si="0"/>
        <v>97.366906474820141</v>
      </c>
      <c r="G30" s="30"/>
    </row>
    <row r="31" spans="1:7" s="29" customFormat="1" ht="25.5" x14ac:dyDescent="0.2">
      <c r="A31" s="25" t="s">
        <v>47</v>
      </c>
      <c r="B31" s="26" t="s">
        <v>48</v>
      </c>
      <c r="C31" s="27">
        <f>C32</f>
        <v>5</v>
      </c>
      <c r="D31" s="27">
        <f>D32</f>
        <v>5</v>
      </c>
      <c r="E31" s="28">
        <f t="shared" si="0"/>
        <v>100</v>
      </c>
    </row>
    <row r="32" spans="1:7" s="29" customFormat="1" ht="15.75" x14ac:dyDescent="0.2">
      <c r="A32" s="25" t="s">
        <v>49</v>
      </c>
      <c r="B32" s="26" t="s">
        <v>50</v>
      </c>
      <c r="C32" s="31">
        <v>5</v>
      </c>
      <c r="D32" s="31">
        <v>5</v>
      </c>
      <c r="E32" s="28">
        <f t="shared" si="0"/>
        <v>100</v>
      </c>
    </row>
    <row r="33" spans="1:8" ht="25.5" x14ac:dyDescent="0.2">
      <c r="A33" s="20" t="s">
        <v>51</v>
      </c>
      <c r="B33" s="21" t="s">
        <v>52</v>
      </c>
      <c r="C33" s="22">
        <f>C34+C36+C41</f>
        <v>5180</v>
      </c>
      <c r="D33" s="22">
        <f>D34+D36+D41</f>
        <v>5040.7</v>
      </c>
      <c r="E33" s="23">
        <f t="shared" si="0"/>
        <v>97.310810810810807</v>
      </c>
    </row>
    <row r="34" spans="1:8" s="24" customFormat="1" ht="51" x14ac:dyDescent="0.2">
      <c r="A34" s="20" t="s">
        <v>53</v>
      </c>
      <c r="B34" s="21" t="s">
        <v>54</v>
      </c>
      <c r="C34" s="22">
        <f>C35</f>
        <v>33</v>
      </c>
      <c r="D34" s="22">
        <f>D35</f>
        <v>32.700000000000003</v>
      </c>
      <c r="E34" s="23">
        <f t="shared" si="0"/>
        <v>99.090909090909093</v>
      </c>
    </row>
    <row r="35" spans="1:8" s="29" customFormat="1" ht="38.25" x14ac:dyDescent="0.2">
      <c r="A35" s="25" t="s">
        <v>55</v>
      </c>
      <c r="B35" s="26" t="s">
        <v>56</v>
      </c>
      <c r="C35" s="27">
        <v>33</v>
      </c>
      <c r="D35" s="27">
        <v>32.700000000000003</v>
      </c>
      <c r="E35" s="28">
        <f t="shared" si="0"/>
        <v>99.090909090909093</v>
      </c>
    </row>
    <row r="36" spans="1:8" s="24" customFormat="1" ht="64.5" customHeight="1" x14ac:dyDescent="0.2">
      <c r="A36" s="20" t="s">
        <v>57</v>
      </c>
      <c r="B36" s="21" t="s">
        <v>58</v>
      </c>
      <c r="C36" s="22">
        <f>C37+C39</f>
        <v>4010</v>
      </c>
      <c r="D36" s="22">
        <f>D37+D39</f>
        <v>3952.9</v>
      </c>
      <c r="E36" s="23">
        <f t="shared" si="0"/>
        <v>98.576059850374065</v>
      </c>
    </row>
    <row r="37" spans="1:8" s="24" customFormat="1" ht="38.25" x14ac:dyDescent="0.2">
      <c r="A37" s="20" t="s">
        <v>59</v>
      </c>
      <c r="B37" s="21" t="s">
        <v>60</v>
      </c>
      <c r="C37" s="22">
        <f>C38</f>
        <v>3500</v>
      </c>
      <c r="D37" s="22">
        <f>D38</f>
        <v>3435.5</v>
      </c>
      <c r="E37" s="23">
        <f t="shared" si="0"/>
        <v>98.157142857142858</v>
      </c>
    </row>
    <row r="38" spans="1:8" s="29" customFormat="1" ht="51" x14ac:dyDescent="0.2">
      <c r="A38" s="25" t="s">
        <v>61</v>
      </c>
      <c r="B38" s="26" t="s">
        <v>62</v>
      </c>
      <c r="C38" s="27">
        <v>3500</v>
      </c>
      <c r="D38" s="27">
        <v>3435.5</v>
      </c>
      <c r="E38" s="28">
        <f t="shared" si="0"/>
        <v>98.157142857142858</v>
      </c>
      <c r="H38" s="30"/>
    </row>
    <row r="39" spans="1:8" s="32" customFormat="1" ht="25.5" x14ac:dyDescent="0.2">
      <c r="A39" s="20" t="s">
        <v>63</v>
      </c>
      <c r="B39" s="21" t="s">
        <v>64</v>
      </c>
      <c r="C39" s="22">
        <f>C40</f>
        <v>510</v>
      </c>
      <c r="D39" s="22">
        <f>D40</f>
        <v>517.4</v>
      </c>
      <c r="E39" s="23">
        <f t="shared" si="0"/>
        <v>101.45098039215685</v>
      </c>
    </row>
    <row r="40" spans="1:8" s="29" customFormat="1" ht="25.5" x14ac:dyDescent="0.2">
      <c r="A40" s="25" t="s">
        <v>65</v>
      </c>
      <c r="B40" s="26" t="s">
        <v>66</v>
      </c>
      <c r="C40" s="27">
        <v>510</v>
      </c>
      <c r="D40" s="27">
        <v>517.4</v>
      </c>
      <c r="E40" s="28">
        <f t="shared" si="0"/>
        <v>101.45098039215685</v>
      </c>
    </row>
    <row r="41" spans="1:8" s="24" customFormat="1" ht="51" x14ac:dyDescent="0.2">
      <c r="A41" s="33" t="s">
        <v>67</v>
      </c>
      <c r="B41" s="21" t="s">
        <v>68</v>
      </c>
      <c r="C41" s="22">
        <f>C42</f>
        <v>1137</v>
      </c>
      <c r="D41" s="22">
        <f>D42</f>
        <v>1055.0999999999999</v>
      </c>
      <c r="E41" s="23">
        <f t="shared" si="0"/>
        <v>92.796833773087059</v>
      </c>
    </row>
    <row r="42" spans="1:8" s="29" customFormat="1" ht="51" x14ac:dyDescent="0.2">
      <c r="A42" s="34" t="s">
        <v>69</v>
      </c>
      <c r="B42" s="26" t="s">
        <v>70</v>
      </c>
      <c r="C42" s="27">
        <f>C43</f>
        <v>1137</v>
      </c>
      <c r="D42" s="27">
        <f>D43</f>
        <v>1055.0999999999999</v>
      </c>
      <c r="E42" s="28">
        <f t="shared" si="0"/>
        <v>92.796833773087059</v>
      </c>
    </row>
    <row r="43" spans="1:8" s="29" customFormat="1" ht="51" x14ac:dyDescent="0.2">
      <c r="A43" s="34" t="s">
        <v>71</v>
      </c>
      <c r="B43" s="35" t="s">
        <v>72</v>
      </c>
      <c r="C43" s="27">
        <v>1137</v>
      </c>
      <c r="D43" s="27">
        <v>1055.0999999999999</v>
      </c>
      <c r="E43" s="28">
        <f t="shared" si="0"/>
        <v>92.796833773087059</v>
      </c>
    </row>
    <row r="44" spans="1:8" ht="15.75" x14ac:dyDescent="0.2">
      <c r="A44" s="20" t="s">
        <v>73</v>
      </c>
      <c r="B44" s="21" t="s">
        <v>74</v>
      </c>
      <c r="C44" s="22">
        <f>C45</f>
        <v>562</v>
      </c>
      <c r="D44" s="22">
        <f>D45</f>
        <v>528.1</v>
      </c>
      <c r="E44" s="23">
        <f t="shared" si="0"/>
        <v>93.967971530249116</v>
      </c>
    </row>
    <row r="45" spans="1:8" s="29" customFormat="1" ht="15.75" x14ac:dyDescent="0.2">
      <c r="A45" s="25" t="s">
        <v>75</v>
      </c>
      <c r="B45" s="26" t="s">
        <v>76</v>
      </c>
      <c r="C45" s="27">
        <v>562</v>
      </c>
      <c r="D45" s="27">
        <v>528.1</v>
      </c>
      <c r="E45" s="28">
        <f t="shared" si="0"/>
        <v>93.967971530249116</v>
      </c>
    </row>
    <row r="46" spans="1:8" ht="25.5" x14ac:dyDescent="0.2">
      <c r="A46" s="20" t="s">
        <v>77</v>
      </c>
      <c r="B46" s="21" t="s">
        <v>78</v>
      </c>
      <c r="C46" s="22">
        <f>C47+C50</f>
        <v>3189.7</v>
      </c>
      <c r="D46" s="22">
        <f>D47+D50</f>
        <v>3248.5</v>
      </c>
      <c r="E46" s="23">
        <f t="shared" si="0"/>
        <v>101.84343355174468</v>
      </c>
    </row>
    <row r="47" spans="1:8" s="29" customFormat="1" ht="15.75" x14ac:dyDescent="0.2">
      <c r="A47" s="25" t="s">
        <v>79</v>
      </c>
      <c r="B47" s="26" t="s">
        <v>80</v>
      </c>
      <c r="C47" s="27">
        <f>C49</f>
        <v>747</v>
      </c>
      <c r="D47" s="27">
        <f>D49</f>
        <v>753.6</v>
      </c>
      <c r="E47" s="28">
        <f t="shared" si="0"/>
        <v>100.88353413654619</v>
      </c>
    </row>
    <row r="48" spans="1:8" s="29" customFormat="1" ht="15.75" x14ac:dyDescent="0.2">
      <c r="A48" s="25" t="s">
        <v>81</v>
      </c>
      <c r="B48" s="26" t="s">
        <v>82</v>
      </c>
      <c r="C48" s="27">
        <f>C49</f>
        <v>747</v>
      </c>
      <c r="D48" s="27">
        <f>D49</f>
        <v>753.6</v>
      </c>
      <c r="E48" s="28">
        <f t="shared" si="0"/>
        <v>100.88353413654619</v>
      </c>
    </row>
    <row r="49" spans="1:5" s="29" customFormat="1" ht="25.5" x14ac:dyDescent="0.2">
      <c r="A49" s="25" t="s">
        <v>83</v>
      </c>
      <c r="B49" s="26" t="s">
        <v>84</v>
      </c>
      <c r="C49" s="27">
        <v>747</v>
      </c>
      <c r="D49" s="27">
        <v>753.6</v>
      </c>
      <c r="E49" s="28">
        <f t="shared" si="0"/>
        <v>100.88353413654619</v>
      </c>
    </row>
    <row r="50" spans="1:5" s="29" customFormat="1" ht="15.75" x14ac:dyDescent="0.2">
      <c r="A50" s="25" t="s">
        <v>85</v>
      </c>
      <c r="B50" s="26" t="s">
        <v>86</v>
      </c>
      <c r="C50" s="27">
        <f>C51</f>
        <v>2442.6999999999998</v>
      </c>
      <c r="D50" s="27">
        <f>D51</f>
        <v>2494.9</v>
      </c>
      <c r="E50" s="28">
        <f t="shared" si="0"/>
        <v>102.13697957178533</v>
      </c>
    </row>
    <row r="51" spans="1:5" s="29" customFormat="1" ht="15.75" x14ac:dyDescent="0.2">
      <c r="A51" s="36" t="s">
        <v>87</v>
      </c>
      <c r="B51" s="26" t="s">
        <v>88</v>
      </c>
      <c r="C51" s="27">
        <f>C52</f>
        <v>2442.6999999999998</v>
      </c>
      <c r="D51" s="27">
        <f>D52</f>
        <v>2494.9</v>
      </c>
      <c r="E51" s="28">
        <f t="shared" si="0"/>
        <v>102.13697957178533</v>
      </c>
    </row>
    <row r="52" spans="1:5" s="29" customFormat="1" ht="15.75" x14ac:dyDescent="0.2">
      <c r="A52" s="25" t="s">
        <v>89</v>
      </c>
      <c r="B52" s="26" t="s">
        <v>90</v>
      </c>
      <c r="C52" s="27">
        <v>2442.6999999999998</v>
      </c>
      <c r="D52" s="27">
        <v>2494.9</v>
      </c>
      <c r="E52" s="28">
        <f t="shared" si="0"/>
        <v>102.13697957178533</v>
      </c>
    </row>
    <row r="53" spans="1:5" ht="15.75" x14ac:dyDescent="0.2">
      <c r="A53" s="20" t="s">
        <v>91</v>
      </c>
      <c r="B53" s="21" t="s">
        <v>92</v>
      </c>
      <c r="C53" s="22">
        <f>C54+C57</f>
        <v>1581</v>
      </c>
      <c r="D53" s="22">
        <f>D54+D57</f>
        <v>1625.8</v>
      </c>
      <c r="E53" s="23">
        <f t="shared" si="0"/>
        <v>102.8336495888678</v>
      </c>
    </row>
    <row r="54" spans="1:5" s="24" customFormat="1" ht="51" x14ac:dyDescent="0.2">
      <c r="A54" s="37" t="s">
        <v>93</v>
      </c>
      <c r="B54" s="21" t="s">
        <v>94</v>
      </c>
      <c r="C54" s="22">
        <f>C55</f>
        <v>281</v>
      </c>
      <c r="D54" s="22">
        <f>D55</f>
        <v>293.7</v>
      </c>
      <c r="E54" s="23">
        <f t="shared" si="0"/>
        <v>104.51957295373666</v>
      </c>
    </row>
    <row r="55" spans="1:5" s="29" customFormat="1" ht="51" x14ac:dyDescent="0.2">
      <c r="A55" s="25" t="s">
        <v>95</v>
      </c>
      <c r="B55" s="26" t="s">
        <v>96</v>
      </c>
      <c r="C55" s="27">
        <f>C56</f>
        <v>281</v>
      </c>
      <c r="D55" s="27">
        <f>D56</f>
        <v>293.7</v>
      </c>
      <c r="E55" s="28">
        <f t="shared" si="0"/>
        <v>104.51957295373666</v>
      </c>
    </row>
    <row r="56" spans="1:5" s="29" customFormat="1" ht="51" x14ac:dyDescent="0.2">
      <c r="A56" s="25" t="s">
        <v>97</v>
      </c>
      <c r="B56" s="26" t="s">
        <v>98</v>
      </c>
      <c r="C56" s="27">
        <v>281</v>
      </c>
      <c r="D56" s="27">
        <v>293.7</v>
      </c>
      <c r="E56" s="28">
        <f t="shared" si="0"/>
        <v>104.51957295373666</v>
      </c>
    </row>
    <row r="57" spans="1:5" s="24" customFormat="1" ht="25.5" x14ac:dyDescent="0.2">
      <c r="A57" s="20" t="s">
        <v>99</v>
      </c>
      <c r="B57" s="21" t="s">
        <v>100</v>
      </c>
      <c r="C57" s="22">
        <f>C58</f>
        <v>1300</v>
      </c>
      <c r="D57" s="22">
        <f>D58</f>
        <v>1332.1</v>
      </c>
      <c r="E57" s="23">
        <f t="shared" si="0"/>
        <v>102.46923076923076</v>
      </c>
    </row>
    <row r="58" spans="1:5" s="29" customFormat="1" ht="25.5" x14ac:dyDescent="0.2">
      <c r="A58" s="25" t="s">
        <v>101</v>
      </c>
      <c r="B58" s="26" t="s">
        <v>102</v>
      </c>
      <c r="C58" s="27">
        <f>C59</f>
        <v>1300</v>
      </c>
      <c r="D58" s="27">
        <f>D59</f>
        <v>1332.1</v>
      </c>
      <c r="E58" s="28">
        <f t="shared" si="0"/>
        <v>102.46923076923076</v>
      </c>
    </row>
    <row r="59" spans="1:5" s="29" customFormat="1" ht="38.25" x14ac:dyDescent="0.2">
      <c r="A59" s="25" t="s">
        <v>103</v>
      </c>
      <c r="B59" s="26" t="s">
        <v>104</v>
      </c>
      <c r="C59" s="27">
        <v>1300</v>
      </c>
      <c r="D59" s="27">
        <v>1332.1</v>
      </c>
      <c r="E59" s="28">
        <f t="shared" si="0"/>
        <v>102.46923076923076</v>
      </c>
    </row>
    <row r="60" spans="1:5" ht="15.75" x14ac:dyDescent="0.2">
      <c r="A60" s="20" t="s">
        <v>105</v>
      </c>
      <c r="B60" s="21" t="s">
        <v>106</v>
      </c>
      <c r="C60" s="22">
        <v>370</v>
      </c>
      <c r="D60" s="22">
        <v>374.2</v>
      </c>
      <c r="E60" s="23">
        <f t="shared" si="0"/>
        <v>101.13513513513513</v>
      </c>
    </row>
    <row r="61" spans="1:5" ht="15.75" x14ac:dyDescent="0.2">
      <c r="A61" s="20" t="s">
        <v>107</v>
      </c>
      <c r="B61" s="38" t="s">
        <v>108</v>
      </c>
      <c r="C61" s="39">
        <f>C62</f>
        <v>0</v>
      </c>
      <c r="D61" s="39">
        <f>D62</f>
        <v>-0.8</v>
      </c>
      <c r="E61" s="23">
        <v>0</v>
      </c>
    </row>
    <row r="62" spans="1:5" ht="15.75" x14ac:dyDescent="0.2">
      <c r="A62" s="20" t="s">
        <v>109</v>
      </c>
      <c r="B62" s="38" t="s">
        <v>110</v>
      </c>
      <c r="C62" s="39">
        <f>C63</f>
        <v>0</v>
      </c>
      <c r="D62" s="39">
        <f>D63</f>
        <v>-0.8</v>
      </c>
      <c r="E62" s="23">
        <v>0</v>
      </c>
    </row>
    <row r="63" spans="1:5" ht="15.75" x14ac:dyDescent="0.2">
      <c r="A63" s="25" t="s">
        <v>111</v>
      </c>
      <c r="B63" s="40" t="s">
        <v>112</v>
      </c>
      <c r="C63" s="41"/>
      <c r="D63" s="41">
        <v>-0.8</v>
      </c>
      <c r="E63" s="28">
        <v>0</v>
      </c>
    </row>
    <row r="64" spans="1:5" ht="15.75" x14ac:dyDescent="0.2">
      <c r="A64" s="42" t="s">
        <v>113</v>
      </c>
      <c r="B64" s="21" t="s">
        <v>114</v>
      </c>
      <c r="C64" s="22">
        <f>C65+C158+C161+C163</f>
        <v>485402.03399999999</v>
      </c>
      <c r="D64" s="22">
        <f>D65+D158+D161+D163</f>
        <v>331268.09999999992</v>
      </c>
      <c r="E64" s="23">
        <f t="shared" si="0"/>
        <v>68.246129351818894</v>
      </c>
    </row>
    <row r="65" spans="1:6" ht="25.5" x14ac:dyDescent="0.2">
      <c r="A65" s="42" t="s">
        <v>115</v>
      </c>
      <c r="B65" s="21" t="s">
        <v>116</v>
      </c>
      <c r="C65" s="22">
        <f>C73+C124+C148+C66</f>
        <v>485317.43400000001</v>
      </c>
      <c r="D65" s="22">
        <f>D73+D124+D148+D66</f>
        <v>331727.09999999998</v>
      </c>
      <c r="E65" s="23">
        <f t="shared" si="0"/>
        <v>68.352603215980906</v>
      </c>
      <c r="F65" s="43"/>
    </row>
    <row r="66" spans="1:6" ht="15.75" x14ac:dyDescent="0.2">
      <c r="A66" s="42" t="s">
        <v>117</v>
      </c>
      <c r="B66" s="44" t="s">
        <v>118</v>
      </c>
      <c r="C66" s="22">
        <f>C67+C69+C71</f>
        <v>120258.334</v>
      </c>
      <c r="D66" s="22">
        <f>D67+D69+D71</f>
        <v>120258.3</v>
      </c>
      <c r="E66" s="23">
        <f t="shared" si="0"/>
        <v>99.999971727531161</v>
      </c>
    </row>
    <row r="67" spans="1:6" ht="15.75" x14ac:dyDescent="0.2">
      <c r="A67" s="45" t="s">
        <v>119</v>
      </c>
      <c r="B67" s="26" t="s">
        <v>120</v>
      </c>
      <c r="C67" s="22">
        <f>C68</f>
        <v>54413.2</v>
      </c>
      <c r="D67" s="22">
        <f>D68</f>
        <v>54413.2</v>
      </c>
      <c r="E67" s="23">
        <f t="shared" si="0"/>
        <v>100</v>
      </c>
    </row>
    <row r="68" spans="1:6" s="29" customFormat="1" ht="25.5" x14ac:dyDescent="0.2">
      <c r="A68" s="45" t="s">
        <v>121</v>
      </c>
      <c r="B68" s="26" t="s">
        <v>122</v>
      </c>
      <c r="C68" s="27">
        <v>54413.2</v>
      </c>
      <c r="D68" s="27">
        <v>54413.2</v>
      </c>
      <c r="E68" s="28">
        <f t="shared" si="0"/>
        <v>100</v>
      </c>
    </row>
    <row r="69" spans="1:6" s="29" customFormat="1" ht="15.75" x14ac:dyDescent="0.2">
      <c r="A69" s="45" t="s">
        <v>123</v>
      </c>
      <c r="B69" s="26" t="s">
        <v>124</v>
      </c>
      <c r="C69" s="27">
        <f>C70</f>
        <v>26826.833999999999</v>
      </c>
      <c r="D69" s="27">
        <f>D70</f>
        <v>26826.799999999999</v>
      </c>
      <c r="E69" s="28">
        <f t="shared" si="0"/>
        <v>99.999873261227918</v>
      </c>
    </row>
    <row r="70" spans="1:6" s="29" customFormat="1" ht="25.5" x14ac:dyDescent="0.2">
      <c r="A70" s="45" t="s">
        <v>125</v>
      </c>
      <c r="B70" s="26" t="s">
        <v>126</v>
      </c>
      <c r="C70" s="27">
        <v>26826.833999999999</v>
      </c>
      <c r="D70" s="27">
        <v>26826.799999999999</v>
      </c>
      <c r="E70" s="28">
        <f t="shared" si="0"/>
        <v>99.999873261227918</v>
      </c>
    </row>
    <row r="71" spans="1:6" s="29" customFormat="1" ht="25.5" x14ac:dyDescent="0.2">
      <c r="A71" s="45" t="s">
        <v>127</v>
      </c>
      <c r="B71" s="46" t="s">
        <v>128</v>
      </c>
      <c r="C71" s="27">
        <f>C72</f>
        <v>39018.299999999996</v>
      </c>
      <c r="D71" s="27">
        <f>D72</f>
        <v>39018.300000000003</v>
      </c>
      <c r="E71" s="28">
        <f t="shared" si="0"/>
        <v>100.00000000000003</v>
      </c>
    </row>
    <row r="72" spans="1:6" s="29" customFormat="1" ht="38.25" x14ac:dyDescent="0.2">
      <c r="A72" s="45" t="s">
        <v>129</v>
      </c>
      <c r="B72" s="46" t="s">
        <v>130</v>
      </c>
      <c r="C72" s="27">
        <v>39018.299999999996</v>
      </c>
      <c r="D72" s="27">
        <v>39018.300000000003</v>
      </c>
      <c r="E72" s="28">
        <f t="shared" si="0"/>
        <v>100.00000000000003</v>
      </c>
    </row>
    <row r="73" spans="1:6" ht="25.5" x14ac:dyDescent="0.2">
      <c r="A73" s="42" t="s">
        <v>131</v>
      </c>
      <c r="B73" s="47" t="s">
        <v>132</v>
      </c>
      <c r="C73" s="22">
        <f>C96+C88+C94+C84+C74+C78+C86+C80+C82+C90+C76+C92</f>
        <v>195120.47</v>
      </c>
      <c r="D73" s="22">
        <f>D96+D88+D94+D84+D74+D78+D86+D80+D82+D90+D76+D92</f>
        <v>41530.200000000004</v>
      </c>
      <c r="E73" s="23">
        <f t="shared" si="0"/>
        <v>21.284389075118568</v>
      </c>
    </row>
    <row r="74" spans="1:6" ht="51" hidden="1" x14ac:dyDescent="0.2">
      <c r="A74" s="48" t="s">
        <v>133</v>
      </c>
      <c r="B74" s="46" t="s">
        <v>134</v>
      </c>
      <c r="C74" s="22">
        <f>C75</f>
        <v>0</v>
      </c>
      <c r="D74" s="22">
        <f>D75</f>
        <v>0</v>
      </c>
      <c r="E74" s="23" t="e">
        <f t="shared" si="0"/>
        <v>#DIV/0!</v>
      </c>
    </row>
    <row r="75" spans="1:6" s="29" customFormat="1" ht="51" hidden="1" x14ac:dyDescent="0.2">
      <c r="A75" s="48" t="s">
        <v>135</v>
      </c>
      <c r="B75" s="46" t="s">
        <v>136</v>
      </c>
      <c r="C75" s="27">
        <v>0</v>
      </c>
      <c r="D75" s="27"/>
      <c r="E75" s="28" t="e">
        <f t="shared" si="0"/>
        <v>#DIV/0!</v>
      </c>
    </row>
    <row r="76" spans="1:6" s="29" customFormat="1" ht="38.25" hidden="1" x14ac:dyDescent="0.2">
      <c r="A76" s="48" t="s">
        <v>137</v>
      </c>
      <c r="B76" s="46" t="s">
        <v>138</v>
      </c>
      <c r="C76" s="22">
        <f>C77</f>
        <v>0</v>
      </c>
      <c r="D76" s="22">
        <f>D77</f>
        <v>0</v>
      </c>
      <c r="E76" s="23" t="e">
        <f t="shared" si="0"/>
        <v>#DIV/0!</v>
      </c>
    </row>
    <row r="77" spans="1:6" s="29" customFormat="1" ht="38.25" hidden="1" x14ac:dyDescent="0.2">
      <c r="A77" s="48" t="s">
        <v>139</v>
      </c>
      <c r="B77" s="46" t="s">
        <v>140</v>
      </c>
      <c r="C77" s="27">
        <v>0</v>
      </c>
      <c r="D77" s="27"/>
      <c r="E77" s="28" t="e">
        <f t="shared" ref="E77:E140" si="1">D77/C77*100</f>
        <v>#DIV/0!</v>
      </c>
    </row>
    <row r="78" spans="1:6" ht="51" x14ac:dyDescent="0.2">
      <c r="A78" s="48" t="s">
        <v>141</v>
      </c>
      <c r="B78" s="46" t="s">
        <v>142</v>
      </c>
      <c r="C78" s="22">
        <f>C79</f>
        <v>1568.7</v>
      </c>
      <c r="D78" s="22">
        <f>D79</f>
        <v>1554.4</v>
      </c>
      <c r="E78" s="23">
        <f t="shared" si="1"/>
        <v>99.088417160706328</v>
      </c>
    </row>
    <row r="79" spans="1:6" s="29" customFormat="1" ht="51" x14ac:dyDescent="0.2">
      <c r="A79" s="48" t="s">
        <v>143</v>
      </c>
      <c r="B79" s="46" t="s">
        <v>144</v>
      </c>
      <c r="C79" s="27">
        <v>1568.7</v>
      </c>
      <c r="D79" s="27">
        <v>1554.4</v>
      </c>
      <c r="E79" s="28">
        <f t="shared" si="1"/>
        <v>99.088417160706328</v>
      </c>
    </row>
    <row r="80" spans="1:6" ht="25.5" hidden="1" x14ac:dyDescent="0.2">
      <c r="A80" s="48" t="s">
        <v>145</v>
      </c>
      <c r="B80" s="46" t="s">
        <v>146</v>
      </c>
      <c r="C80" s="22">
        <f>C81</f>
        <v>0</v>
      </c>
      <c r="D80" s="22">
        <f>D81</f>
        <v>0</v>
      </c>
      <c r="E80" s="23" t="e">
        <f t="shared" si="1"/>
        <v>#DIV/0!</v>
      </c>
    </row>
    <row r="81" spans="1:5" s="29" customFormat="1" ht="38.25" hidden="1" x14ac:dyDescent="0.2">
      <c r="A81" s="48" t="s">
        <v>147</v>
      </c>
      <c r="B81" s="46" t="s">
        <v>148</v>
      </c>
      <c r="C81" s="27">
        <v>0</v>
      </c>
      <c r="D81" s="27"/>
      <c r="E81" s="28" t="e">
        <f t="shared" si="1"/>
        <v>#DIV/0!</v>
      </c>
    </row>
    <row r="82" spans="1:5" ht="38.25" x14ac:dyDescent="0.2">
      <c r="A82" s="48" t="s">
        <v>149</v>
      </c>
      <c r="B82" s="46" t="s">
        <v>150</v>
      </c>
      <c r="C82" s="22">
        <f>C83</f>
        <v>4978.7</v>
      </c>
      <c r="D82" s="22">
        <f>D83</f>
        <v>4978.7</v>
      </c>
      <c r="E82" s="23">
        <f t="shared" si="1"/>
        <v>100</v>
      </c>
    </row>
    <row r="83" spans="1:5" s="29" customFormat="1" ht="38.25" x14ac:dyDescent="0.2">
      <c r="A83" s="48" t="s">
        <v>151</v>
      </c>
      <c r="B83" s="46" t="s">
        <v>152</v>
      </c>
      <c r="C83" s="27">
        <v>4978.7</v>
      </c>
      <c r="D83" s="27">
        <v>4978.7</v>
      </c>
      <c r="E83" s="28">
        <f t="shared" si="1"/>
        <v>100</v>
      </c>
    </row>
    <row r="84" spans="1:5" ht="25.5" x14ac:dyDescent="0.2">
      <c r="A84" s="48" t="s">
        <v>153</v>
      </c>
      <c r="B84" s="46" t="s">
        <v>154</v>
      </c>
      <c r="C84" s="22">
        <f>C85</f>
        <v>748.6</v>
      </c>
      <c r="D84" s="22">
        <f>D85</f>
        <v>748.6</v>
      </c>
      <c r="E84" s="23">
        <f t="shared" si="1"/>
        <v>100</v>
      </c>
    </row>
    <row r="85" spans="1:5" s="29" customFormat="1" ht="25.5" x14ac:dyDescent="0.2">
      <c r="A85" s="48" t="s">
        <v>155</v>
      </c>
      <c r="B85" s="46" t="s">
        <v>156</v>
      </c>
      <c r="C85" s="27">
        <v>748.6</v>
      </c>
      <c r="D85" s="27">
        <v>748.6</v>
      </c>
      <c r="E85" s="28">
        <f t="shared" si="1"/>
        <v>100</v>
      </c>
    </row>
    <row r="86" spans="1:5" ht="15.75" x14ac:dyDescent="0.2">
      <c r="A86" s="48" t="s">
        <v>157</v>
      </c>
      <c r="B86" s="46" t="s">
        <v>158</v>
      </c>
      <c r="C86" s="22">
        <f>C87</f>
        <v>360</v>
      </c>
      <c r="D86" s="22">
        <f>D87</f>
        <v>360</v>
      </c>
      <c r="E86" s="23">
        <f t="shared" si="1"/>
        <v>100</v>
      </c>
    </row>
    <row r="87" spans="1:5" s="29" customFormat="1" ht="25.5" x14ac:dyDescent="0.2">
      <c r="A87" s="48" t="s">
        <v>159</v>
      </c>
      <c r="B87" s="46" t="s">
        <v>160</v>
      </c>
      <c r="C87" s="27">
        <v>360</v>
      </c>
      <c r="D87" s="27">
        <v>360</v>
      </c>
      <c r="E87" s="28">
        <f t="shared" si="1"/>
        <v>100</v>
      </c>
    </row>
    <row r="88" spans="1:5" ht="25.5" x14ac:dyDescent="0.2">
      <c r="A88" s="48" t="s">
        <v>161</v>
      </c>
      <c r="B88" s="26" t="s">
        <v>162</v>
      </c>
      <c r="C88" s="22">
        <f>C89</f>
        <v>1054.5</v>
      </c>
      <c r="D88" s="22">
        <f>D89</f>
        <v>1054.5999999999999</v>
      </c>
      <c r="E88" s="23">
        <f t="shared" si="1"/>
        <v>100.00948316737789</v>
      </c>
    </row>
    <row r="89" spans="1:5" s="29" customFormat="1" ht="25.5" x14ac:dyDescent="0.2">
      <c r="A89" s="48" t="s">
        <v>163</v>
      </c>
      <c r="B89" s="26" t="s">
        <v>164</v>
      </c>
      <c r="C89" s="27">
        <v>1054.5</v>
      </c>
      <c r="D89" s="27">
        <v>1054.5999999999999</v>
      </c>
      <c r="E89" s="28">
        <f t="shared" si="1"/>
        <v>100.00948316737789</v>
      </c>
    </row>
    <row r="90" spans="1:5" ht="15.75" x14ac:dyDescent="0.2">
      <c r="A90" s="48" t="s">
        <v>165</v>
      </c>
      <c r="B90" s="26" t="s">
        <v>166</v>
      </c>
      <c r="C90" s="22">
        <f>C91</f>
        <v>1627.9</v>
      </c>
      <c r="D90" s="22">
        <f>D91</f>
        <v>1627.9</v>
      </c>
      <c r="E90" s="23">
        <f t="shared" si="1"/>
        <v>100</v>
      </c>
    </row>
    <row r="91" spans="1:5" s="29" customFormat="1" ht="25.5" x14ac:dyDescent="0.2">
      <c r="A91" s="48" t="s">
        <v>167</v>
      </c>
      <c r="B91" s="26" t="s">
        <v>168</v>
      </c>
      <c r="C91" s="27">
        <v>1627.9</v>
      </c>
      <c r="D91" s="27">
        <v>1627.9</v>
      </c>
      <c r="E91" s="28">
        <f t="shared" si="1"/>
        <v>100</v>
      </c>
    </row>
    <row r="92" spans="1:5" s="24" customFormat="1" ht="25.5" x14ac:dyDescent="0.2">
      <c r="A92" s="49" t="s">
        <v>169</v>
      </c>
      <c r="B92" s="21" t="s">
        <v>170</v>
      </c>
      <c r="C92" s="22">
        <f>C93</f>
        <v>160423.23199999999</v>
      </c>
      <c r="D92" s="22">
        <f>D93</f>
        <v>7196</v>
      </c>
      <c r="E92" s="23">
        <f t="shared" si="1"/>
        <v>4.4856345993577786</v>
      </c>
    </row>
    <row r="93" spans="1:5" s="29" customFormat="1" ht="25.5" x14ac:dyDescent="0.2">
      <c r="A93" s="50" t="s">
        <v>171</v>
      </c>
      <c r="B93" s="26" t="s">
        <v>172</v>
      </c>
      <c r="C93" s="31">
        <v>160423.23199999999</v>
      </c>
      <c r="D93" s="31">
        <v>7196</v>
      </c>
      <c r="E93" s="28">
        <f t="shared" si="1"/>
        <v>4.4856345993577786</v>
      </c>
    </row>
    <row r="94" spans="1:5" ht="36.75" hidden="1" customHeight="1" x14ac:dyDescent="0.2">
      <c r="A94" s="48" t="s">
        <v>173</v>
      </c>
      <c r="B94" s="26" t="s">
        <v>170</v>
      </c>
      <c r="C94" s="22">
        <f>C95</f>
        <v>0</v>
      </c>
      <c r="D94" s="22">
        <f>D95</f>
        <v>0</v>
      </c>
      <c r="E94" s="23" t="e">
        <f t="shared" si="1"/>
        <v>#DIV/0!</v>
      </c>
    </row>
    <row r="95" spans="1:5" ht="36.75" hidden="1" customHeight="1" x14ac:dyDescent="0.2">
      <c r="A95" s="48" t="s">
        <v>174</v>
      </c>
      <c r="B95" s="26" t="s">
        <v>172</v>
      </c>
      <c r="C95" s="27">
        <v>0</v>
      </c>
      <c r="D95" s="27">
        <v>0</v>
      </c>
      <c r="E95" s="23" t="e">
        <f t="shared" si="1"/>
        <v>#DIV/0!</v>
      </c>
    </row>
    <row r="96" spans="1:5" ht="15.75" x14ac:dyDescent="0.2">
      <c r="A96" s="42" t="s">
        <v>175</v>
      </c>
      <c r="B96" s="21" t="s">
        <v>176</v>
      </c>
      <c r="C96" s="22">
        <f>C97</f>
        <v>24358.838000000003</v>
      </c>
      <c r="D96" s="22">
        <f>D97</f>
        <v>24010.000000000004</v>
      </c>
      <c r="E96" s="23">
        <f t="shared" si="1"/>
        <v>98.567920193894309</v>
      </c>
    </row>
    <row r="97" spans="1:5" ht="15.75" x14ac:dyDescent="0.2">
      <c r="A97" s="42" t="s">
        <v>177</v>
      </c>
      <c r="B97" s="21" t="s">
        <v>178</v>
      </c>
      <c r="C97" s="51">
        <f>SUM(C98:C123)</f>
        <v>24358.838000000003</v>
      </c>
      <c r="D97" s="51">
        <f>SUM(D98:D123)</f>
        <v>24010.000000000004</v>
      </c>
      <c r="E97" s="23">
        <f t="shared" si="1"/>
        <v>98.567920193894309</v>
      </c>
    </row>
    <row r="98" spans="1:5" s="29" customFormat="1" ht="63.75" x14ac:dyDescent="0.2">
      <c r="A98" s="48" t="s">
        <v>177</v>
      </c>
      <c r="B98" s="26" t="s">
        <v>179</v>
      </c>
      <c r="C98" s="27">
        <v>12096.5</v>
      </c>
      <c r="D98" s="27">
        <v>12096.5</v>
      </c>
      <c r="E98" s="28">
        <f t="shared" si="1"/>
        <v>100</v>
      </c>
    </row>
    <row r="99" spans="1:5" s="53" customFormat="1" ht="63.75" x14ac:dyDescent="0.2">
      <c r="A99" s="52" t="s">
        <v>177</v>
      </c>
      <c r="B99" s="26" t="s">
        <v>180</v>
      </c>
      <c r="C99" s="27">
        <v>1372.5</v>
      </c>
      <c r="D99" s="27">
        <v>1372.5</v>
      </c>
      <c r="E99" s="28">
        <f t="shared" si="1"/>
        <v>100</v>
      </c>
    </row>
    <row r="100" spans="1:5" s="53" customFormat="1" ht="96" hidden="1" customHeight="1" x14ac:dyDescent="0.2">
      <c r="A100" s="52" t="s">
        <v>177</v>
      </c>
      <c r="B100" s="26" t="s">
        <v>181</v>
      </c>
      <c r="C100" s="27"/>
      <c r="D100" s="27"/>
      <c r="E100" s="28" t="e">
        <f t="shared" si="1"/>
        <v>#DIV/0!</v>
      </c>
    </row>
    <row r="101" spans="1:5" s="53" customFormat="1" ht="96" hidden="1" customHeight="1" x14ac:dyDescent="0.2">
      <c r="A101" s="52" t="s">
        <v>177</v>
      </c>
      <c r="B101" s="26" t="s">
        <v>182</v>
      </c>
      <c r="C101" s="27"/>
      <c r="D101" s="27"/>
      <c r="E101" s="28" t="e">
        <f t="shared" si="1"/>
        <v>#DIV/0!</v>
      </c>
    </row>
    <row r="102" spans="1:5" s="53" customFormat="1" ht="63.75" x14ac:dyDescent="0.2">
      <c r="A102" s="52" t="s">
        <v>177</v>
      </c>
      <c r="B102" s="26" t="s">
        <v>183</v>
      </c>
      <c r="C102" s="27">
        <v>4203</v>
      </c>
      <c r="D102" s="27">
        <v>4203</v>
      </c>
      <c r="E102" s="28">
        <f t="shared" si="1"/>
        <v>100</v>
      </c>
    </row>
    <row r="103" spans="1:5" s="53" customFormat="1" ht="63.75" hidden="1" x14ac:dyDescent="0.2">
      <c r="A103" s="52" t="s">
        <v>177</v>
      </c>
      <c r="B103" s="26" t="s">
        <v>184</v>
      </c>
      <c r="C103" s="27"/>
      <c r="D103" s="27"/>
      <c r="E103" s="28" t="e">
        <f t="shared" si="1"/>
        <v>#DIV/0!</v>
      </c>
    </row>
    <row r="104" spans="1:5" s="53" customFormat="1" ht="76.5" x14ac:dyDescent="0.2">
      <c r="A104" s="52" t="s">
        <v>177</v>
      </c>
      <c r="B104" s="26" t="s">
        <v>185</v>
      </c>
      <c r="C104" s="27">
        <v>570.53800000000001</v>
      </c>
      <c r="D104" s="27">
        <v>570.5</v>
      </c>
      <c r="E104" s="28">
        <f t="shared" si="1"/>
        <v>99.993339619797453</v>
      </c>
    </row>
    <row r="105" spans="1:5" s="54" customFormat="1" ht="63.75" hidden="1" x14ac:dyDescent="0.2">
      <c r="A105" s="52" t="s">
        <v>177</v>
      </c>
      <c r="B105" s="26" t="s">
        <v>186</v>
      </c>
      <c r="C105" s="27"/>
      <c r="D105" s="27"/>
      <c r="E105" s="23" t="e">
        <f t="shared" si="1"/>
        <v>#DIV/0!</v>
      </c>
    </row>
    <row r="106" spans="1:5" s="53" customFormat="1" ht="63.75" x14ac:dyDescent="0.2">
      <c r="A106" s="52" t="s">
        <v>177</v>
      </c>
      <c r="B106" s="26" t="s">
        <v>187</v>
      </c>
      <c r="C106" s="27">
        <v>300</v>
      </c>
      <c r="D106" s="27">
        <v>300</v>
      </c>
      <c r="E106" s="28">
        <f t="shared" si="1"/>
        <v>100</v>
      </c>
    </row>
    <row r="107" spans="1:5" s="53" customFormat="1" ht="55.5" hidden="1" customHeight="1" x14ac:dyDescent="0.2">
      <c r="A107" s="52" t="s">
        <v>177</v>
      </c>
      <c r="B107" s="55" t="s">
        <v>188</v>
      </c>
      <c r="C107" s="27"/>
      <c r="D107" s="27"/>
      <c r="E107" s="28" t="e">
        <f t="shared" si="1"/>
        <v>#DIV/0!</v>
      </c>
    </row>
    <row r="108" spans="1:5" s="53" customFormat="1" ht="55.5" hidden="1" customHeight="1" x14ac:dyDescent="0.2">
      <c r="A108" s="52" t="s">
        <v>177</v>
      </c>
      <c r="B108" s="55" t="s">
        <v>189</v>
      </c>
      <c r="C108" s="27"/>
      <c r="D108" s="27"/>
      <c r="E108" s="28" t="e">
        <f t="shared" si="1"/>
        <v>#DIV/0!</v>
      </c>
    </row>
    <row r="109" spans="1:5" s="53" customFormat="1" ht="55.5" hidden="1" customHeight="1" x14ac:dyDescent="0.2">
      <c r="A109" s="52" t="s">
        <v>177</v>
      </c>
      <c r="B109" s="55" t="s">
        <v>190</v>
      </c>
      <c r="C109" s="27"/>
      <c r="D109" s="27"/>
      <c r="E109" s="28" t="e">
        <f t="shared" si="1"/>
        <v>#DIV/0!</v>
      </c>
    </row>
    <row r="110" spans="1:5" s="53" customFormat="1" ht="55.5" hidden="1" customHeight="1" x14ac:dyDescent="0.2">
      <c r="A110" s="52" t="s">
        <v>177</v>
      </c>
      <c r="B110" s="55" t="s">
        <v>191</v>
      </c>
      <c r="C110" s="27"/>
      <c r="D110" s="27"/>
      <c r="E110" s="28" t="e">
        <f t="shared" si="1"/>
        <v>#DIV/0!</v>
      </c>
    </row>
    <row r="111" spans="1:5" s="53" customFormat="1" ht="55.5" hidden="1" customHeight="1" x14ac:dyDescent="0.2">
      <c r="A111" s="52" t="s">
        <v>177</v>
      </c>
      <c r="B111" s="55" t="s">
        <v>192</v>
      </c>
      <c r="C111" s="27"/>
      <c r="D111" s="27"/>
      <c r="E111" s="28" t="e">
        <f t="shared" si="1"/>
        <v>#DIV/0!</v>
      </c>
    </row>
    <row r="112" spans="1:5" s="53" customFormat="1" ht="55.5" hidden="1" customHeight="1" x14ac:dyDescent="0.2">
      <c r="A112" s="52" t="s">
        <v>177</v>
      </c>
      <c r="B112" s="55" t="s">
        <v>193</v>
      </c>
      <c r="C112" s="27"/>
      <c r="D112" s="27"/>
      <c r="E112" s="28" t="e">
        <f t="shared" si="1"/>
        <v>#DIV/0!</v>
      </c>
    </row>
    <row r="113" spans="1:5" s="53" customFormat="1" ht="55.5" hidden="1" customHeight="1" x14ac:dyDescent="0.2">
      <c r="A113" s="52" t="s">
        <v>177</v>
      </c>
      <c r="B113" s="55" t="s">
        <v>194</v>
      </c>
      <c r="C113" s="27"/>
      <c r="D113" s="27"/>
      <c r="E113" s="28" t="e">
        <f t="shared" si="1"/>
        <v>#DIV/0!</v>
      </c>
    </row>
    <row r="114" spans="1:5" s="53" customFormat="1" ht="55.5" hidden="1" customHeight="1" x14ac:dyDescent="0.2">
      <c r="A114" s="52" t="s">
        <v>177</v>
      </c>
      <c r="B114" s="55" t="s">
        <v>195</v>
      </c>
      <c r="C114" s="27"/>
      <c r="D114" s="27"/>
      <c r="E114" s="28" t="e">
        <f t="shared" si="1"/>
        <v>#DIV/0!</v>
      </c>
    </row>
    <row r="115" spans="1:5" s="53" customFormat="1" ht="89.25" hidden="1" x14ac:dyDescent="0.2">
      <c r="A115" s="52" t="s">
        <v>177</v>
      </c>
      <c r="B115" s="26" t="s">
        <v>196</v>
      </c>
      <c r="C115" s="27"/>
      <c r="D115" s="27"/>
      <c r="E115" s="28" t="e">
        <f t="shared" si="1"/>
        <v>#DIV/0!</v>
      </c>
    </row>
    <row r="116" spans="1:5" s="53" customFormat="1" ht="63.75" x14ac:dyDescent="0.2">
      <c r="A116" s="52" t="s">
        <v>177</v>
      </c>
      <c r="B116" s="26" t="s">
        <v>197</v>
      </c>
      <c r="C116" s="27">
        <v>103.7</v>
      </c>
      <c r="D116" s="27">
        <v>103.7</v>
      </c>
      <c r="E116" s="28">
        <f t="shared" si="1"/>
        <v>100</v>
      </c>
    </row>
    <row r="117" spans="1:5" s="29" customFormat="1" ht="38.25" x14ac:dyDescent="0.2">
      <c r="A117" s="48" t="s">
        <v>177</v>
      </c>
      <c r="B117" s="26" t="s">
        <v>198</v>
      </c>
      <c r="C117" s="27">
        <v>403.1</v>
      </c>
      <c r="D117" s="27">
        <v>383.7</v>
      </c>
      <c r="E117" s="28">
        <f t="shared" si="1"/>
        <v>95.187298437112361</v>
      </c>
    </row>
    <row r="118" spans="1:5" s="29" customFormat="1" ht="38.25" x14ac:dyDescent="0.2">
      <c r="A118" s="48" t="s">
        <v>177</v>
      </c>
      <c r="B118" s="26" t="s">
        <v>199</v>
      </c>
      <c r="C118" s="27">
        <v>2116.4</v>
      </c>
      <c r="D118" s="27">
        <v>2116.4</v>
      </c>
      <c r="E118" s="28">
        <f t="shared" si="1"/>
        <v>100</v>
      </c>
    </row>
    <row r="119" spans="1:5" s="29" customFormat="1" ht="51" x14ac:dyDescent="0.2">
      <c r="A119" s="48" t="s">
        <v>177</v>
      </c>
      <c r="B119" s="26" t="s">
        <v>200</v>
      </c>
      <c r="C119" s="27">
        <v>1757.7</v>
      </c>
      <c r="D119" s="27">
        <v>1757.7</v>
      </c>
      <c r="E119" s="28">
        <f t="shared" si="1"/>
        <v>100</v>
      </c>
    </row>
    <row r="120" spans="1:5" s="29" customFormat="1" ht="87" hidden="1" customHeight="1" x14ac:dyDescent="0.2">
      <c r="A120" s="48" t="s">
        <v>177</v>
      </c>
      <c r="B120" s="26" t="s">
        <v>201</v>
      </c>
      <c r="C120" s="27">
        <v>0</v>
      </c>
      <c r="D120" s="27">
        <v>0</v>
      </c>
      <c r="E120" s="28" t="e">
        <f t="shared" si="1"/>
        <v>#DIV/0!</v>
      </c>
    </row>
    <row r="121" spans="1:5" s="29" customFormat="1" ht="112.5" hidden="1" customHeight="1" x14ac:dyDescent="0.2">
      <c r="A121" s="48" t="s">
        <v>177</v>
      </c>
      <c r="B121" s="26" t="s">
        <v>202</v>
      </c>
      <c r="C121" s="27">
        <v>0</v>
      </c>
      <c r="D121" s="27">
        <v>0</v>
      </c>
      <c r="E121" s="28" t="e">
        <f t="shared" si="1"/>
        <v>#DIV/0!</v>
      </c>
    </row>
    <row r="122" spans="1:5" s="29" customFormat="1" ht="51" x14ac:dyDescent="0.2">
      <c r="A122" s="48" t="s">
        <v>177</v>
      </c>
      <c r="B122" s="26" t="s">
        <v>203</v>
      </c>
      <c r="C122" s="27">
        <v>29.2</v>
      </c>
      <c r="D122" s="27">
        <v>29.2</v>
      </c>
      <c r="E122" s="28">
        <f t="shared" si="1"/>
        <v>100</v>
      </c>
    </row>
    <row r="123" spans="1:5" s="29" customFormat="1" ht="15.75" x14ac:dyDescent="0.2">
      <c r="A123" s="48" t="s">
        <v>177</v>
      </c>
      <c r="B123" s="26" t="s">
        <v>204</v>
      </c>
      <c r="C123" s="27">
        <v>1406.2</v>
      </c>
      <c r="D123" s="27">
        <v>1076.8</v>
      </c>
      <c r="E123" s="28">
        <f t="shared" si="1"/>
        <v>76.575167117053041</v>
      </c>
    </row>
    <row r="124" spans="1:5" ht="15.75" x14ac:dyDescent="0.2">
      <c r="A124" s="42" t="s">
        <v>205</v>
      </c>
      <c r="B124" s="21" t="s">
        <v>206</v>
      </c>
      <c r="C124" s="22">
        <f>C127+C140+C142+C146+C144</f>
        <v>167035.61000000002</v>
      </c>
      <c r="D124" s="22">
        <f>D127+D140+D142+D146+D144</f>
        <v>167035.59999999998</v>
      </c>
      <c r="E124" s="23">
        <f t="shared" si="1"/>
        <v>99.999994013252604</v>
      </c>
    </row>
    <row r="125" spans="1:5" ht="32.25" hidden="1" customHeight="1" x14ac:dyDescent="0.2">
      <c r="A125" s="42" t="s">
        <v>207</v>
      </c>
      <c r="B125" s="21" t="s">
        <v>208</v>
      </c>
      <c r="C125" s="22">
        <f>C126</f>
        <v>0</v>
      </c>
      <c r="D125" s="22">
        <f>D126</f>
        <v>0</v>
      </c>
      <c r="E125" s="23" t="e">
        <f t="shared" si="1"/>
        <v>#DIV/0!</v>
      </c>
    </row>
    <row r="126" spans="1:5" s="29" customFormat="1" ht="31.5" hidden="1" customHeight="1" x14ac:dyDescent="0.2">
      <c r="A126" s="48" t="s">
        <v>209</v>
      </c>
      <c r="B126" s="26" t="s">
        <v>210</v>
      </c>
      <c r="C126" s="27">
        <v>0</v>
      </c>
      <c r="D126" s="27">
        <v>0</v>
      </c>
      <c r="E126" s="23" t="e">
        <f t="shared" si="1"/>
        <v>#DIV/0!</v>
      </c>
    </row>
    <row r="127" spans="1:5" ht="25.5" x14ac:dyDescent="0.2">
      <c r="A127" s="42" t="s">
        <v>211</v>
      </c>
      <c r="B127" s="21" t="s">
        <v>212</v>
      </c>
      <c r="C127" s="22">
        <f>C128</f>
        <v>157099.41000000003</v>
      </c>
      <c r="D127" s="22">
        <f>D128</f>
        <v>157099.4</v>
      </c>
      <c r="E127" s="23">
        <f t="shared" si="1"/>
        <v>99.999993634603698</v>
      </c>
    </row>
    <row r="128" spans="1:5" ht="25.5" x14ac:dyDescent="0.2">
      <c r="A128" s="42" t="s">
        <v>213</v>
      </c>
      <c r="B128" s="21" t="s">
        <v>214</v>
      </c>
      <c r="C128" s="22">
        <f>SUM(C129:C139)</f>
        <v>157099.41000000003</v>
      </c>
      <c r="D128" s="22">
        <f>SUM(D129:D139)</f>
        <v>157099.4</v>
      </c>
      <c r="E128" s="23">
        <f t="shared" si="1"/>
        <v>99.999993634603698</v>
      </c>
    </row>
    <row r="129" spans="1:5" s="53" customFormat="1" ht="63.75" x14ac:dyDescent="0.2">
      <c r="A129" s="52" t="s">
        <v>213</v>
      </c>
      <c r="B129" s="56" t="s">
        <v>215</v>
      </c>
      <c r="C129" s="27">
        <v>1152.0999999999999</v>
      </c>
      <c r="D129" s="27">
        <v>1152.0999999999999</v>
      </c>
      <c r="E129" s="28">
        <f t="shared" si="1"/>
        <v>100</v>
      </c>
    </row>
    <row r="130" spans="1:5" s="53" customFormat="1" ht="51" hidden="1" x14ac:dyDescent="0.2">
      <c r="A130" s="52" t="s">
        <v>213</v>
      </c>
      <c r="B130" s="26" t="s">
        <v>216</v>
      </c>
      <c r="C130" s="27"/>
      <c r="D130" s="27"/>
      <c r="E130" s="28" t="e">
        <f t="shared" si="1"/>
        <v>#DIV/0!</v>
      </c>
    </row>
    <row r="131" spans="1:5" s="53" customFormat="1" ht="63.75" x14ac:dyDescent="0.2">
      <c r="A131" s="52" t="s">
        <v>213</v>
      </c>
      <c r="B131" s="26" t="s">
        <v>217</v>
      </c>
      <c r="C131" s="27">
        <v>143002.30000000002</v>
      </c>
      <c r="D131" s="27">
        <v>143002.29999999999</v>
      </c>
      <c r="E131" s="28">
        <f t="shared" si="1"/>
        <v>99.999999999999972</v>
      </c>
    </row>
    <row r="132" spans="1:5" s="54" customFormat="1" ht="89.25" hidden="1" x14ac:dyDescent="0.2">
      <c r="A132" s="52" t="s">
        <v>213</v>
      </c>
      <c r="B132" s="26" t="s">
        <v>218</v>
      </c>
      <c r="C132" s="27"/>
      <c r="D132" s="27"/>
      <c r="E132" s="23" t="e">
        <f t="shared" si="1"/>
        <v>#DIV/0!</v>
      </c>
    </row>
    <row r="133" spans="1:5" s="53" customFormat="1" ht="38.25" x14ac:dyDescent="0.2">
      <c r="A133" s="52" t="s">
        <v>213</v>
      </c>
      <c r="B133" s="26" t="s">
        <v>219</v>
      </c>
      <c r="C133" s="27">
        <v>7637.4000000000005</v>
      </c>
      <c r="D133" s="27">
        <v>7637.4</v>
      </c>
      <c r="E133" s="28">
        <f t="shared" si="1"/>
        <v>99.999999999999986</v>
      </c>
    </row>
    <row r="134" spans="1:5" s="54" customFormat="1" ht="51" x14ac:dyDescent="0.2">
      <c r="A134" s="52" t="s">
        <v>213</v>
      </c>
      <c r="B134" s="26" t="s">
        <v>220</v>
      </c>
      <c r="C134" s="27">
        <v>238.5</v>
      </c>
      <c r="D134" s="27">
        <v>238.5</v>
      </c>
      <c r="E134" s="28">
        <f t="shared" si="1"/>
        <v>100</v>
      </c>
    </row>
    <row r="135" spans="1:5" s="54" customFormat="1" ht="51" hidden="1" x14ac:dyDescent="0.2">
      <c r="A135" s="52" t="s">
        <v>213</v>
      </c>
      <c r="B135" s="26" t="s">
        <v>221</v>
      </c>
      <c r="C135" s="22"/>
      <c r="D135" s="22"/>
      <c r="E135" s="28" t="e">
        <f t="shared" si="1"/>
        <v>#DIV/0!</v>
      </c>
    </row>
    <row r="136" spans="1:5" s="54" customFormat="1" ht="51" hidden="1" x14ac:dyDescent="0.2">
      <c r="A136" s="52" t="s">
        <v>213</v>
      </c>
      <c r="B136" s="26" t="s">
        <v>222</v>
      </c>
      <c r="C136" s="22"/>
      <c r="D136" s="22"/>
      <c r="E136" s="28" t="e">
        <f t="shared" si="1"/>
        <v>#DIV/0!</v>
      </c>
    </row>
    <row r="137" spans="1:5" s="54" customFormat="1" ht="63.75" x14ac:dyDescent="0.2">
      <c r="A137" s="52" t="s">
        <v>213</v>
      </c>
      <c r="B137" s="56" t="s">
        <v>223</v>
      </c>
      <c r="C137" s="27">
        <v>143.40999999999997</v>
      </c>
      <c r="D137" s="27">
        <v>143.4</v>
      </c>
      <c r="E137" s="28">
        <f t="shared" si="1"/>
        <v>99.993026985565891</v>
      </c>
    </row>
    <row r="138" spans="1:5" ht="63.75" x14ac:dyDescent="0.2">
      <c r="A138" s="48" t="s">
        <v>213</v>
      </c>
      <c r="B138" s="56" t="s">
        <v>224</v>
      </c>
      <c r="C138" s="27">
        <v>3174.6</v>
      </c>
      <c r="D138" s="27">
        <v>3174.6</v>
      </c>
      <c r="E138" s="28">
        <f t="shared" si="1"/>
        <v>100</v>
      </c>
    </row>
    <row r="139" spans="1:5" ht="63.75" x14ac:dyDescent="0.2">
      <c r="A139" s="48" t="s">
        <v>213</v>
      </c>
      <c r="B139" s="56" t="s">
        <v>225</v>
      </c>
      <c r="C139" s="27">
        <v>1751.1</v>
      </c>
      <c r="D139" s="27">
        <v>1751.1</v>
      </c>
      <c r="E139" s="28">
        <f t="shared" si="1"/>
        <v>100</v>
      </c>
    </row>
    <row r="140" spans="1:5" ht="38.25" x14ac:dyDescent="0.2">
      <c r="A140" s="42" t="s">
        <v>226</v>
      </c>
      <c r="B140" s="21" t="s">
        <v>227</v>
      </c>
      <c r="C140" s="22">
        <f>C141</f>
        <v>7815.9</v>
      </c>
      <c r="D140" s="22">
        <f>D141</f>
        <v>7815.9</v>
      </c>
      <c r="E140" s="23">
        <f t="shared" si="1"/>
        <v>100</v>
      </c>
    </row>
    <row r="141" spans="1:5" ht="38.25" x14ac:dyDescent="0.2">
      <c r="A141" s="34" t="s">
        <v>228</v>
      </c>
      <c r="B141" s="35" t="s">
        <v>229</v>
      </c>
      <c r="C141" s="27">
        <v>7815.9</v>
      </c>
      <c r="D141" s="27">
        <v>7815.9</v>
      </c>
      <c r="E141" s="28">
        <f t="shared" ref="E141:E167" si="2">D141/C141*100</f>
        <v>100</v>
      </c>
    </row>
    <row r="142" spans="1:5" ht="38.25" x14ac:dyDescent="0.2">
      <c r="A142" s="42" t="s">
        <v>230</v>
      </c>
      <c r="B142" s="57" t="s">
        <v>231</v>
      </c>
      <c r="C142" s="22">
        <f>C143</f>
        <v>5.2</v>
      </c>
      <c r="D142" s="22">
        <f>D143</f>
        <v>5.2</v>
      </c>
      <c r="E142" s="23">
        <f t="shared" si="2"/>
        <v>100</v>
      </c>
    </row>
    <row r="143" spans="1:5" ht="38.25" x14ac:dyDescent="0.2">
      <c r="A143" s="48" t="s">
        <v>232</v>
      </c>
      <c r="B143" s="56" t="s">
        <v>233</v>
      </c>
      <c r="C143" s="27">
        <v>5.2</v>
      </c>
      <c r="D143" s="27">
        <v>5.2</v>
      </c>
      <c r="E143" s="28">
        <f t="shared" si="2"/>
        <v>100</v>
      </c>
    </row>
    <row r="144" spans="1:5" s="24" customFormat="1" ht="15.75" x14ac:dyDescent="0.2">
      <c r="A144" s="48" t="s">
        <v>234</v>
      </c>
      <c r="B144" s="56" t="s">
        <v>235</v>
      </c>
      <c r="C144" s="22">
        <f>C145</f>
        <v>202.3</v>
      </c>
      <c r="D144" s="22">
        <f>D145</f>
        <v>202.3</v>
      </c>
      <c r="E144" s="23">
        <f t="shared" si="2"/>
        <v>100</v>
      </c>
    </row>
    <row r="145" spans="1:5" ht="25.5" x14ac:dyDescent="0.2">
      <c r="A145" s="48" t="s">
        <v>236</v>
      </c>
      <c r="B145" s="56" t="s">
        <v>237</v>
      </c>
      <c r="C145" s="27">
        <v>202.3</v>
      </c>
      <c r="D145" s="27">
        <v>202.3</v>
      </c>
      <c r="E145" s="28">
        <f t="shared" si="2"/>
        <v>100</v>
      </c>
    </row>
    <row r="146" spans="1:5" s="24" customFormat="1" ht="15.75" x14ac:dyDescent="0.2">
      <c r="A146" s="42" t="s">
        <v>238</v>
      </c>
      <c r="B146" s="58" t="s">
        <v>239</v>
      </c>
      <c r="C146" s="22">
        <f>C147</f>
        <v>1912.8</v>
      </c>
      <c r="D146" s="22">
        <f>D147</f>
        <v>1912.8</v>
      </c>
      <c r="E146" s="23">
        <f t="shared" si="2"/>
        <v>100</v>
      </c>
    </row>
    <row r="147" spans="1:5" ht="25.5" x14ac:dyDescent="0.2">
      <c r="A147" s="48" t="s">
        <v>240</v>
      </c>
      <c r="B147" s="59" t="s">
        <v>241</v>
      </c>
      <c r="C147" s="27">
        <v>1912.8</v>
      </c>
      <c r="D147" s="27">
        <v>1912.8</v>
      </c>
      <c r="E147" s="28">
        <f t="shared" si="2"/>
        <v>100</v>
      </c>
    </row>
    <row r="148" spans="1:5" ht="15.75" x14ac:dyDescent="0.2">
      <c r="A148" s="42" t="s">
        <v>242</v>
      </c>
      <c r="B148" s="21" t="s">
        <v>243</v>
      </c>
      <c r="C148" s="22">
        <f>SUM(C149+C153+C151)</f>
        <v>2903.0199999999995</v>
      </c>
      <c r="D148" s="22">
        <f>SUM(D149+D153+D151)</f>
        <v>2903</v>
      </c>
      <c r="E148" s="23">
        <f t="shared" si="2"/>
        <v>99.999311062273094</v>
      </c>
    </row>
    <row r="149" spans="1:5" ht="38.25" x14ac:dyDescent="0.2">
      <c r="A149" s="42" t="s">
        <v>244</v>
      </c>
      <c r="B149" s="21" t="s">
        <v>245</v>
      </c>
      <c r="C149" s="22">
        <f>C150</f>
        <v>1636.22</v>
      </c>
      <c r="D149" s="22">
        <f>D150</f>
        <v>1636.2</v>
      </c>
      <c r="E149" s="23">
        <f t="shared" si="2"/>
        <v>99.998777670484401</v>
      </c>
    </row>
    <row r="150" spans="1:5" ht="38.25" x14ac:dyDescent="0.2">
      <c r="A150" s="48" t="s">
        <v>246</v>
      </c>
      <c r="B150" s="26" t="s">
        <v>247</v>
      </c>
      <c r="C150" s="27">
        <v>1636.22</v>
      </c>
      <c r="D150" s="27">
        <v>1636.2</v>
      </c>
      <c r="E150" s="28">
        <f t="shared" si="2"/>
        <v>99.998777670484401</v>
      </c>
    </row>
    <row r="151" spans="1:5" ht="25.5" x14ac:dyDescent="0.2">
      <c r="A151" s="42" t="s">
        <v>248</v>
      </c>
      <c r="B151" s="21" t="s">
        <v>249</v>
      </c>
      <c r="C151" s="22">
        <f>C152</f>
        <v>104.2</v>
      </c>
      <c r="D151" s="22">
        <f>D152</f>
        <v>104.2</v>
      </c>
      <c r="E151" s="23">
        <f t="shared" si="2"/>
        <v>100</v>
      </c>
    </row>
    <row r="152" spans="1:5" ht="25.5" x14ac:dyDescent="0.2">
      <c r="A152" s="48" t="s">
        <v>250</v>
      </c>
      <c r="B152" s="26" t="s">
        <v>251</v>
      </c>
      <c r="C152" s="27">
        <v>104.2</v>
      </c>
      <c r="D152" s="27">
        <v>104.2</v>
      </c>
      <c r="E152" s="28">
        <f t="shared" si="2"/>
        <v>100</v>
      </c>
    </row>
    <row r="153" spans="1:5" ht="15.75" x14ac:dyDescent="0.2">
      <c r="A153" s="42" t="s">
        <v>252</v>
      </c>
      <c r="B153" s="21" t="s">
        <v>253</v>
      </c>
      <c r="C153" s="22">
        <f>C154</f>
        <v>1162.5999999999999</v>
      </c>
      <c r="D153" s="22">
        <f>D154</f>
        <v>1162.5999999999999</v>
      </c>
      <c r="E153" s="23">
        <f t="shared" si="2"/>
        <v>100</v>
      </c>
    </row>
    <row r="154" spans="1:5" ht="15.75" x14ac:dyDescent="0.2">
      <c r="A154" s="48" t="s">
        <v>254</v>
      </c>
      <c r="B154" s="26" t="s">
        <v>255</v>
      </c>
      <c r="C154" s="27">
        <v>1162.5999999999999</v>
      </c>
      <c r="D154" s="27">
        <v>1162.5999999999999</v>
      </c>
      <c r="E154" s="28">
        <f t="shared" si="2"/>
        <v>100</v>
      </c>
    </row>
    <row r="155" spans="1:5" ht="33.75" hidden="1" customHeight="1" x14ac:dyDescent="0.2">
      <c r="A155" s="42" t="s">
        <v>256</v>
      </c>
      <c r="B155" s="21" t="s">
        <v>257</v>
      </c>
      <c r="C155" s="27">
        <f>C156</f>
        <v>0</v>
      </c>
      <c r="D155" s="27">
        <f>D156</f>
        <v>0</v>
      </c>
      <c r="E155" s="23" t="e">
        <f t="shared" si="2"/>
        <v>#DIV/0!</v>
      </c>
    </row>
    <row r="156" spans="1:5" ht="33.75" hidden="1" customHeight="1" x14ac:dyDescent="0.2">
      <c r="A156" s="42" t="s">
        <v>258</v>
      </c>
      <c r="B156" s="21" t="s">
        <v>259</v>
      </c>
      <c r="C156" s="22">
        <f>C157</f>
        <v>0</v>
      </c>
      <c r="D156" s="22">
        <f>D157</f>
        <v>0</v>
      </c>
      <c r="E156" s="23" t="e">
        <f t="shared" si="2"/>
        <v>#DIV/0!</v>
      </c>
    </row>
    <row r="157" spans="1:5" ht="33.75" hidden="1" customHeight="1" x14ac:dyDescent="0.2">
      <c r="A157" s="48" t="s">
        <v>260</v>
      </c>
      <c r="B157" s="26" t="s">
        <v>261</v>
      </c>
      <c r="C157" s="22">
        <v>0</v>
      </c>
      <c r="D157" s="22">
        <v>0</v>
      </c>
      <c r="E157" s="23" t="e">
        <f t="shared" si="2"/>
        <v>#DIV/0!</v>
      </c>
    </row>
    <row r="158" spans="1:5" s="60" customFormat="1" ht="15.75" x14ac:dyDescent="0.2">
      <c r="A158" s="42" t="s">
        <v>262</v>
      </c>
      <c r="B158" s="21" t="s">
        <v>263</v>
      </c>
      <c r="C158" s="22">
        <f>C159</f>
        <v>84.6</v>
      </c>
      <c r="D158" s="22">
        <f>D159</f>
        <v>87.6</v>
      </c>
      <c r="E158" s="23">
        <f t="shared" si="2"/>
        <v>103.54609929078013</v>
      </c>
    </row>
    <row r="159" spans="1:5" ht="15.75" x14ac:dyDescent="0.2">
      <c r="A159" s="42" t="s">
        <v>264</v>
      </c>
      <c r="B159" s="21" t="s">
        <v>265</v>
      </c>
      <c r="C159" s="22">
        <f>C160</f>
        <v>84.6</v>
      </c>
      <c r="D159" s="22">
        <f>D160</f>
        <v>87.6</v>
      </c>
      <c r="E159" s="23">
        <f t="shared" si="2"/>
        <v>103.54609929078013</v>
      </c>
    </row>
    <row r="160" spans="1:5" ht="25.5" x14ac:dyDescent="0.2">
      <c r="A160" s="48" t="s">
        <v>266</v>
      </c>
      <c r="B160" s="26" t="s">
        <v>267</v>
      </c>
      <c r="C160" s="27">
        <v>84.6</v>
      </c>
      <c r="D160" s="27">
        <v>87.6</v>
      </c>
      <c r="E160" s="23">
        <f t="shared" si="2"/>
        <v>103.54609929078013</v>
      </c>
    </row>
    <row r="161" spans="1:5" ht="51" x14ac:dyDescent="0.2">
      <c r="A161" s="61" t="s">
        <v>268</v>
      </c>
      <c r="B161" s="62" t="s">
        <v>269</v>
      </c>
      <c r="C161" s="22">
        <f>C162</f>
        <v>0</v>
      </c>
      <c r="D161" s="22">
        <f>D162</f>
        <v>339.3</v>
      </c>
      <c r="E161" s="23">
        <v>0</v>
      </c>
    </row>
    <row r="162" spans="1:5" ht="25.5" x14ac:dyDescent="0.2">
      <c r="A162" s="52" t="s">
        <v>270</v>
      </c>
      <c r="B162" s="63" t="s">
        <v>271</v>
      </c>
      <c r="C162" s="27">
        <v>0</v>
      </c>
      <c r="D162" s="27">
        <v>339.3</v>
      </c>
      <c r="E162" s="28">
        <v>0</v>
      </c>
    </row>
    <row r="163" spans="1:5" ht="25.5" x14ac:dyDescent="0.2">
      <c r="A163" s="61" t="s">
        <v>272</v>
      </c>
      <c r="B163" s="62" t="s">
        <v>273</v>
      </c>
      <c r="C163" s="22">
        <f>C164+C165+C166</f>
        <v>0</v>
      </c>
      <c r="D163" s="22">
        <f>D164+D165+D166</f>
        <v>-885.9</v>
      </c>
      <c r="E163" s="23">
        <v>0</v>
      </c>
    </row>
    <row r="164" spans="1:5" ht="38.25" x14ac:dyDescent="0.2">
      <c r="A164" s="52" t="s">
        <v>274</v>
      </c>
      <c r="B164" s="63" t="s">
        <v>275</v>
      </c>
      <c r="C164" s="27">
        <v>0</v>
      </c>
      <c r="D164" s="27">
        <v>-268.89999999999998</v>
      </c>
      <c r="E164" s="28">
        <v>0</v>
      </c>
    </row>
    <row r="165" spans="1:5" ht="25.5" x14ac:dyDescent="0.2">
      <c r="A165" s="52" t="s">
        <v>276</v>
      </c>
      <c r="B165" s="63" t="s">
        <v>277</v>
      </c>
      <c r="C165" s="27">
        <v>0</v>
      </c>
      <c r="D165" s="27">
        <v>-64.900000000000006</v>
      </c>
      <c r="E165" s="28">
        <v>0</v>
      </c>
    </row>
    <row r="166" spans="1:5" ht="25.5" x14ac:dyDescent="0.2">
      <c r="A166" s="52" t="s">
        <v>278</v>
      </c>
      <c r="B166" s="63" t="s">
        <v>277</v>
      </c>
      <c r="C166" s="27">
        <v>0</v>
      </c>
      <c r="D166" s="27">
        <v>-552.1</v>
      </c>
      <c r="E166" s="28">
        <v>0</v>
      </c>
    </row>
    <row r="167" spans="1:5" ht="15.75" x14ac:dyDescent="0.2">
      <c r="A167" s="48"/>
      <c r="B167" s="21" t="s">
        <v>279</v>
      </c>
      <c r="C167" s="22">
        <f>C10+C64</f>
        <v>627702.03399999999</v>
      </c>
      <c r="D167" s="22">
        <f>D10+D64</f>
        <v>475693.09999999992</v>
      </c>
      <c r="E167" s="23">
        <f t="shared" si="2"/>
        <v>75.783265663274875</v>
      </c>
    </row>
    <row r="168" spans="1:5" ht="15.75" x14ac:dyDescent="0.25">
      <c r="B168" s="64"/>
    </row>
    <row r="169" spans="1:5" x14ac:dyDescent="0.2">
      <c r="A169" s="3"/>
      <c r="C169" s="65"/>
      <c r="D169" s="65"/>
      <c r="E169" s="30"/>
    </row>
    <row r="170" spans="1:5" x14ac:dyDescent="0.2">
      <c r="A170" s="3"/>
    </row>
    <row r="171" spans="1:5" x14ac:dyDescent="0.2">
      <c r="A171" s="3"/>
      <c r="C171" s="65"/>
      <c r="D171" s="65"/>
      <c r="E171" s="30"/>
    </row>
    <row r="172" spans="1:5" x14ac:dyDescent="0.2">
      <c r="A172" s="3"/>
      <c r="C172" s="66"/>
      <c r="D172" s="66"/>
      <c r="E172" s="67"/>
    </row>
    <row r="173" spans="1:5" x14ac:dyDescent="0.2">
      <c r="A173" s="3"/>
    </row>
    <row r="174" spans="1:5" x14ac:dyDescent="0.2">
      <c r="A174" s="3"/>
      <c r="B174" s="68"/>
      <c r="C174" s="65"/>
      <c r="D174" s="65"/>
      <c r="E174" s="30"/>
    </row>
    <row r="175" spans="1:5" x14ac:dyDescent="0.2">
      <c r="A175" s="3"/>
      <c r="C175" s="65"/>
      <c r="D175" s="65"/>
      <c r="E175" s="30"/>
    </row>
    <row r="176" spans="1:5" x14ac:dyDescent="0.2">
      <c r="A176" s="3"/>
    </row>
    <row r="177" spans="1:5" x14ac:dyDescent="0.2">
      <c r="A177" s="3"/>
      <c r="C177" s="65"/>
      <c r="D177" s="65"/>
      <c r="E177" s="30"/>
    </row>
    <row r="178" spans="1:5" x14ac:dyDescent="0.2">
      <c r="B178" s="65"/>
    </row>
    <row r="180" spans="1:5" x14ac:dyDescent="0.2">
      <c r="E180" s="30"/>
    </row>
    <row r="190" spans="1:5" x14ac:dyDescent="0.2">
      <c r="D190" s="65"/>
      <c r="E190" s="30"/>
    </row>
  </sheetData>
  <mergeCells count="9">
    <mergeCell ref="C1:E1"/>
    <mergeCell ref="C2:E4"/>
    <mergeCell ref="C5:E5"/>
    <mergeCell ref="A6:E6"/>
    <mergeCell ref="A8:A9"/>
    <mergeCell ref="B8:B9"/>
    <mergeCell ref="C8:C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ДФ-15-007</dc:creator>
  <cp:lastModifiedBy>ДФ-15-007</cp:lastModifiedBy>
  <dcterms:created xsi:type="dcterms:W3CDTF">2022-03-05T07:36:32Z</dcterms:created>
  <dcterms:modified xsi:type="dcterms:W3CDTF">2022-03-05T07:38:18Z</dcterms:modified>
</cp:coreProperties>
</file>